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tabRatio="960" activeTab="4"/>
  </bookViews>
  <sheets>
    <sheet name="Приложение 1" sheetId="10" r:id="rId1"/>
    <sheet name="Приложение 2" sheetId="3" r:id="rId2"/>
    <sheet name="Приложение 3" sheetId="2" r:id="rId3"/>
    <sheet name="Приложение 4" sheetId="4" r:id="rId4"/>
    <sheet name="Приложение 5" sheetId="13" r:id="rId5"/>
    <sheet name="Приложение 6" sheetId="14" r:id="rId6"/>
  </sheets>
  <definedNames>
    <definedName name="_xlnm._FilterDatabase" localSheetId="1" hidden="1">'Приложение 2'!$A$6:$L$108</definedName>
    <definedName name="_xlnm._FilterDatabase" localSheetId="2" hidden="1">'Приложение 3'!$A$6:$K$108</definedName>
    <definedName name="_xlnm._FilterDatabase" localSheetId="3" hidden="1">'Приложение 4'!$A$6:$L$6</definedName>
    <definedName name="_xlnm.Print_Titles" localSheetId="4">'Приложение 5'!$11:$11</definedName>
    <definedName name="_xlnm.Print_Area" localSheetId="0">'Приложение 1'!$A$1:$E$49</definedName>
    <definedName name="_xlnm.Print_Area" localSheetId="1">'Приложение 2'!$A$1:$L$111</definedName>
    <definedName name="_xlnm.Print_Area" localSheetId="2">'Приложение 3'!$A$1:$K$111</definedName>
    <definedName name="_xlnm.Print_Area" localSheetId="3">'Приложение 4'!$A$1:$L$135</definedName>
    <definedName name="_xlnm.Print_Area" localSheetId="4">'Приложение 5'!$A$1:$E$45</definedName>
  </definedNames>
  <calcPr calcId="124519" fullCalcOnLoad="1"/>
</workbook>
</file>

<file path=xl/calcChain.xml><?xml version="1.0" encoding="utf-8"?>
<calcChain xmlns="http://schemas.openxmlformats.org/spreadsheetml/2006/main">
  <c r="J85" i="3"/>
  <c r="K87"/>
  <c r="K86"/>
  <c r="L87"/>
  <c r="L86" s="1"/>
  <c r="D25" i="10"/>
  <c r="E25"/>
  <c r="D23"/>
  <c r="E23"/>
  <c r="C46"/>
  <c r="J117" i="4"/>
  <c r="J116" s="1"/>
  <c r="J115" s="1"/>
  <c r="J114" s="1"/>
  <c r="J113" s="1"/>
  <c r="J112" s="1"/>
  <c r="J111"/>
  <c r="J110" s="1"/>
  <c r="J109" s="1"/>
  <c r="J108" s="1"/>
  <c r="J107" s="1"/>
  <c r="J106" s="1"/>
  <c r="J135"/>
  <c r="J134" s="1"/>
  <c r="J133" s="1"/>
  <c r="J132" s="1"/>
  <c r="J131" s="1"/>
  <c r="J130" s="1"/>
  <c r="I85" i="2"/>
  <c r="I84"/>
  <c r="I83" s="1"/>
  <c r="I82"/>
  <c r="I81" s="1"/>
  <c r="I80" s="1"/>
  <c r="I88"/>
  <c r="I87" s="1"/>
  <c r="I86" s="1"/>
  <c r="J87" i="3"/>
  <c r="J86"/>
  <c r="J84"/>
  <c r="J83"/>
  <c r="J81"/>
  <c r="J80"/>
  <c r="J79" s="1"/>
  <c r="J78" s="1"/>
  <c r="J77" s="1"/>
  <c r="J76" s="1"/>
  <c r="C45" i="10"/>
  <c r="C44" s="1"/>
  <c r="C25"/>
  <c r="C23"/>
  <c r="I75" i="2"/>
  <c r="I74" s="1"/>
  <c r="I73" s="1"/>
  <c r="I72" s="1"/>
  <c r="J75" i="3"/>
  <c r="K74" i="4"/>
  <c r="K73" s="1"/>
  <c r="K72" s="1"/>
  <c r="K71" s="1"/>
  <c r="K70" s="1"/>
  <c r="L74"/>
  <c r="L73" s="1"/>
  <c r="L72" s="1"/>
  <c r="L71" s="1"/>
  <c r="L70" s="1"/>
  <c r="J74"/>
  <c r="J73" s="1"/>
  <c r="J72" s="1"/>
  <c r="J71" s="1"/>
  <c r="J70" s="1"/>
  <c r="K39"/>
  <c r="K38" s="1"/>
  <c r="K37" s="1"/>
  <c r="K36" s="1"/>
  <c r="K35" s="1"/>
  <c r="K34" s="1"/>
  <c r="K33" s="1"/>
  <c r="K46"/>
  <c r="K45" s="1"/>
  <c r="K44" s="1"/>
  <c r="K43" s="1"/>
  <c r="K51"/>
  <c r="K50" s="1"/>
  <c r="K49" s="1"/>
  <c r="K48" s="1"/>
  <c r="K47" s="1"/>
  <c r="L39"/>
  <c r="L38" s="1"/>
  <c r="L37" s="1"/>
  <c r="L36" s="1"/>
  <c r="L35" s="1"/>
  <c r="L34" s="1"/>
  <c r="L33" s="1"/>
  <c r="L46"/>
  <c r="L45" s="1"/>
  <c r="L44" s="1"/>
  <c r="L43" s="1"/>
  <c r="L51"/>
  <c r="L50" s="1"/>
  <c r="L49" s="1"/>
  <c r="L48" s="1"/>
  <c r="L47" s="1"/>
  <c r="J39"/>
  <c r="J38" s="1"/>
  <c r="J37" s="1"/>
  <c r="J36" s="1"/>
  <c r="J35" s="1"/>
  <c r="J34" s="1"/>
  <c r="J33" s="1"/>
  <c r="J46"/>
  <c r="J45" s="1"/>
  <c r="J44" s="1"/>
  <c r="J43" s="1"/>
  <c r="J51"/>
  <c r="J50" s="1"/>
  <c r="J49" s="1"/>
  <c r="J48" s="1"/>
  <c r="J47" s="1"/>
  <c r="J34" i="2"/>
  <c r="J33"/>
  <c r="K34"/>
  <c r="K33" s="1"/>
  <c r="I34"/>
  <c r="I33" s="1"/>
  <c r="I36"/>
  <c r="I35" s="1"/>
  <c r="J21"/>
  <c r="J20"/>
  <c r="J19" s="1"/>
  <c r="J18" s="1"/>
  <c r="J17" s="1"/>
  <c r="J16" s="1"/>
  <c r="J26"/>
  <c r="J25" s="1"/>
  <c r="J24" s="1"/>
  <c r="J23" s="1"/>
  <c r="J22" s="1"/>
  <c r="J31"/>
  <c r="J30" s="1"/>
  <c r="J29" s="1"/>
  <c r="J36"/>
  <c r="J35" s="1"/>
  <c r="J38"/>
  <c r="J37" s="1"/>
  <c r="K21"/>
  <c r="K20" s="1"/>
  <c r="K19" s="1"/>
  <c r="K18" s="1"/>
  <c r="K17" s="1"/>
  <c r="K16" s="1"/>
  <c r="K26"/>
  <c r="K25" s="1"/>
  <c r="K24" s="1"/>
  <c r="K23" s="1"/>
  <c r="K22" s="1"/>
  <c r="K31"/>
  <c r="K30" s="1"/>
  <c r="K29" s="1"/>
  <c r="K36"/>
  <c r="K35" s="1"/>
  <c r="K38"/>
  <c r="K37" s="1"/>
  <c r="I21"/>
  <c r="I20"/>
  <c r="I19" s="1"/>
  <c r="I18" s="1"/>
  <c r="I17" s="1"/>
  <c r="I16" s="1"/>
  <c r="I26"/>
  <c r="I25" s="1"/>
  <c r="I24" s="1"/>
  <c r="I23" s="1"/>
  <c r="I22" s="1"/>
  <c r="I31"/>
  <c r="I30" s="1"/>
  <c r="I29" s="1"/>
  <c r="I38"/>
  <c r="I37" s="1"/>
  <c r="K31" i="3"/>
  <c r="K30"/>
  <c r="L31"/>
  <c r="L30" s="1"/>
  <c r="L29" s="1"/>
  <c r="L28" s="1"/>
  <c r="L27" s="1"/>
  <c r="K20"/>
  <c r="K19" s="1"/>
  <c r="K18" s="1"/>
  <c r="K17" s="1"/>
  <c r="K16" s="1"/>
  <c r="L20"/>
  <c r="L19" s="1"/>
  <c r="L18" s="1"/>
  <c r="L17" s="1"/>
  <c r="L16" s="1"/>
  <c r="J20"/>
  <c r="J19" s="1"/>
  <c r="J18" s="1"/>
  <c r="J17" s="1"/>
  <c r="J16" s="1"/>
  <c r="K34"/>
  <c r="K36"/>
  <c r="K33" s="1"/>
  <c r="K29" s="1"/>
  <c r="K28" s="1"/>
  <c r="K27" s="1"/>
  <c r="K38"/>
  <c r="L34"/>
  <c r="L36"/>
  <c r="L38"/>
  <c r="L33"/>
  <c r="J34"/>
  <c r="J33" s="1"/>
  <c r="J36"/>
  <c r="J38"/>
  <c r="C28" i="13"/>
  <c r="C27" s="1"/>
  <c r="C26" s="1"/>
  <c r="C33"/>
  <c r="C32"/>
  <c r="C31" s="1"/>
  <c r="C22"/>
  <c r="K79" i="4"/>
  <c r="K78" s="1"/>
  <c r="K77" s="1"/>
  <c r="K76" s="1"/>
  <c r="K84"/>
  <c r="K83" s="1"/>
  <c r="K82" s="1"/>
  <c r="K81" s="1"/>
  <c r="K80" s="1"/>
  <c r="K68"/>
  <c r="K67"/>
  <c r="K66" s="1"/>
  <c r="K65" s="1"/>
  <c r="K64" s="1"/>
  <c r="K63" s="1"/>
  <c r="L79"/>
  <c r="L78"/>
  <c r="L77" s="1"/>
  <c r="L76" s="1"/>
  <c r="L84"/>
  <c r="L83"/>
  <c r="L82" s="1"/>
  <c r="L81" s="1"/>
  <c r="L80" s="1"/>
  <c r="L68"/>
  <c r="L67" s="1"/>
  <c r="L66" s="1"/>
  <c r="L65" s="1"/>
  <c r="L64" s="1"/>
  <c r="L63" s="1"/>
  <c r="J79"/>
  <c r="J78" s="1"/>
  <c r="J77" s="1"/>
  <c r="J76" s="1"/>
  <c r="J84"/>
  <c r="J83" s="1"/>
  <c r="J82" s="1"/>
  <c r="J81" s="1"/>
  <c r="J80" s="1"/>
  <c r="J68"/>
  <c r="J67" s="1"/>
  <c r="J66" s="1"/>
  <c r="J65" s="1"/>
  <c r="J64" s="1"/>
  <c r="J63" s="1"/>
  <c r="K129"/>
  <c r="K128" s="1"/>
  <c r="K127" s="1"/>
  <c r="K126" s="1"/>
  <c r="K125" s="1"/>
  <c r="K124" s="1"/>
  <c r="L129"/>
  <c r="L128" s="1"/>
  <c r="L127" s="1"/>
  <c r="L126" s="1"/>
  <c r="L125" s="1"/>
  <c r="L124" s="1"/>
  <c r="J129"/>
  <c r="J128" s="1"/>
  <c r="J127" s="1"/>
  <c r="J126" s="1"/>
  <c r="J125" s="1"/>
  <c r="J124" s="1"/>
  <c r="K123"/>
  <c r="L123"/>
  <c r="L122" s="1"/>
  <c r="L121" s="1"/>
  <c r="L120" s="1"/>
  <c r="L119" s="1"/>
  <c r="L118" s="1"/>
  <c r="J123"/>
  <c r="J122" s="1"/>
  <c r="J121" s="1"/>
  <c r="J120" s="1"/>
  <c r="J119" s="1"/>
  <c r="J118" s="1"/>
  <c r="K117"/>
  <c r="K116" s="1"/>
  <c r="K115" s="1"/>
  <c r="K114" s="1"/>
  <c r="K113" s="1"/>
  <c r="K112" s="1"/>
  <c r="L117"/>
  <c r="K111"/>
  <c r="L111"/>
  <c r="K105"/>
  <c r="L105"/>
  <c r="L104" s="1"/>
  <c r="L103" s="1"/>
  <c r="L102" s="1"/>
  <c r="L101" s="1"/>
  <c r="L100" s="1"/>
  <c r="J105"/>
  <c r="K99"/>
  <c r="L99"/>
  <c r="L98" s="1"/>
  <c r="L97" s="1"/>
  <c r="L96" s="1"/>
  <c r="L95" s="1"/>
  <c r="L94" s="1"/>
  <c r="J99"/>
  <c r="J98" s="1"/>
  <c r="J97" s="1"/>
  <c r="J96" s="1"/>
  <c r="J95" s="1"/>
  <c r="J94" s="1"/>
  <c r="K91"/>
  <c r="K90" s="1"/>
  <c r="K89" s="1"/>
  <c r="K88" s="1"/>
  <c r="K87" s="1"/>
  <c r="K86" s="1"/>
  <c r="K85" s="1"/>
  <c r="L91"/>
  <c r="L90"/>
  <c r="L89" s="1"/>
  <c r="L88" s="1"/>
  <c r="L87" s="1"/>
  <c r="L86" s="1"/>
  <c r="L85" s="1"/>
  <c r="J91"/>
  <c r="K59"/>
  <c r="K58" s="1"/>
  <c r="K57" s="1"/>
  <c r="K56" s="1"/>
  <c r="K55" s="1"/>
  <c r="K54" s="1"/>
  <c r="K53" s="1"/>
  <c r="K52" s="1"/>
  <c r="L59"/>
  <c r="J59"/>
  <c r="J58" s="1"/>
  <c r="J57" s="1"/>
  <c r="J56" s="1"/>
  <c r="J55" s="1"/>
  <c r="J54" s="1"/>
  <c r="J53" s="1"/>
  <c r="J52" s="1"/>
  <c r="K31"/>
  <c r="K30"/>
  <c r="K29" s="1"/>
  <c r="K28" s="1"/>
  <c r="K27" s="1"/>
  <c r="K26" s="1"/>
  <c r="L31"/>
  <c r="L30" s="1"/>
  <c r="L29" s="1"/>
  <c r="L28" s="1"/>
  <c r="L27" s="1"/>
  <c r="L26" s="1"/>
  <c r="J31"/>
  <c r="K16"/>
  <c r="K15" s="1"/>
  <c r="K14" s="1"/>
  <c r="K13" s="1"/>
  <c r="K12" s="1"/>
  <c r="K11" s="1"/>
  <c r="K10" s="1"/>
  <c r="K9" s="1"/>
  <c r="L16"/>
  <c r="J16"/>
  <c r="J15" s="1"/>
  <c r="J14" s="1"/>
  <c r="J13" s="1"/>
  <c r="J12" s="1"/>
  <c r="J11" s="1"/>
  <c r="J10" s="1"/>
  <c r="J9" s="1"/>
  <c r="J108" i="2"/>
  <c r="K25" i="4" s="1"/>
  <c r="K24" s="1"/>
  <c r="K23" s="1"/>
  <c r="K22" s="1"/>
  <c r="K21" s="1"/>
  <c r="K20" s="1"/>
  <c r="K19" s="1"/>
  <c r="K108" i="2"/>
  <c r="I108"/>
  <c r="J25" i="4" s="1"/>
  <c r="J24" s="1"/>
  <c r="J23" s="1"/>
  <c r="J22" s="1"/>
  <c r="J21" s="1"/>
  <c r="J20" s="1"/>
  <c r="J19" s="1"/>
  <c r="J102" i="2"/>
  <c r="K102"/>
  <c r="K101" s="1"/>
  <c r="K100" s="1"/>
  <c r="K99" s="1"/>
  <c r="K98" s="1"/>
  <c r="K97" s="1"/>
  <c r="K96" s="1"/>
  <c r="I102"/>
  <c r="I101" s="1"/>
  <c r="I100" s="1"/>
  <c r="I99" s="1"/>
  <c r="I98" s="1"/>
  <c r="I97" s="1"/>
  <c r="I96" s="1"/>
  <c r="J95"/>
  <c r="J94"/>
  <c r="J93" s="1"/>
  <c r="J92" s="1"/>
  <c r="J91" s="1"/>
  <c r="J90" s="1"/>
  <c r="J89" s="1"/>
  <c r="K95"/>
  <c r="K94" s="1"/>
  <c r="K93" s="1"/>
  <c r="K92" s="1"/>
  <c r="K91" s="1"/>
  <c r="K90" s="1"/>
  <c r="K89" s="1"/>
  <c r="I95"/>
  <c r="I94" s="1"/>
  <c r="I93" s="1"/>
  <c r="I92" s="1"/>
  <c r="I91" s="1"/>
  <c r="I90" s="1"/>
  <c r="I89" s="1"/>
  <c r="J85"/>
  <c r="J84" s="1"/>
  <c r="J83" s="1"/>
  <c r="J79" s="1"/>
  <c r="J78" s="1"/>
  <c r="J77" s="1"/>
  <c r="J76" s="1"/>
  <c r="K85"/>
  <c r="K84"/>
  <c r="K83" s="1"/>
  <c r="J82"/>
  <c r="K82"/>
  <c r="K81" s="1"/>
  <c r="K80" s="1"/>
  <c r="K79" s="1"/>
  <c r="K78" s="1"/>
  <c r="K77" s="1"/>
  <c r="K76" s="1"/>
  <c r="J66"/>
  <c r="J65" s="1"/>
  <c r="K66"/>
  <c r="K65" s="1"/>
  <c r="K64" s="1"/>
  <c r="K63" s="1"/>
  <c r="K62" s="1"/>
  <c r="K61" s="1"/>
  <c r="K60" s="1"/>
  <c r="K59" s="1"/>
  <c r="I66"/>
  <c r="I65" s="1"/>
  <c r="I64" s="1"/>
  <c r="I63" s="1"/>
  <c r="I62" s="1"/>
  <c r="I61" s="1"/>
  <c r="I60" s="1"/>
  <c r="I59" s="1"/>
  <c r="J68"/>
  <c r="J67" s="1"/>
  <c r="J14"/>
  <c r="J13" s="1"/>
  <c r="J44"/>
  <c r="J42"/>
  <c r="J41" s="1"/>
  <c r="J40" s="1"/>
  <c r="J39" s="1"/>
  <c r="J51"/>
  <c r="J50" s="1"/>
  <c r="J49" s="1"/>
  <c r="J48" s="1"/>
  <c r="J47" s="1"/>
  <c r="J46" s="1"/>
  <c r="J45" s="1"/>
  <c r="J58"/>
  <c r="J57" s="1"/>
  <c r="J56" s="1"/>
  <c r="J55" s="1"/>
  <c r="J54" s="1"/>
  <c r="J53" s="1"/>
  <c r="J52" s="1"/>
  <c r="J81"/>
  <c r="J80"/>
  <c r="J101"/>
  <c r="J100" s="1"/>
  <c r="J99" s="1"/>
  <c r="J98" s="1"/>
  <c r="J97" s="1"/>
  <c r="J96" s="1"/>
  <c r="J107"/>
  <c r="J106" s="1"/>
  <c r="J105" s="1"/>
  <c r="J104" s="1"/>
  <c r="J103" s="1"/>
  <c r="K68"/>
  <c r="K67"/>
  <c r="I68"/>
  <c r="K58"/>
  <c r="I58"/>
  <c r="I57"/>
  <c r="I56" s="1"/>
  <c r="I55" s="1"/>
  <c r="I54" s="1"/>
  <c r="I53" s="1"/>
  <c r="I52" s="1"/>
  <c r="K51"/>
  <c r="I51"/>
  <c r="J43"/>
  <c r="K44"/>
  <c r="K42" s="1"/>
  <c r="K41" s="1"/>
  <c r="K40" s="1"/>
  <c r="K39" s="1"/>
  <c r="I44"/>
  <c r="I42" s="1"/>
  <c r="I41" s="1"/>
  <c r="I40" s="1"/>
  <c r="I39" s="1"/>
  <c r="K14"/>
  <c r="K13" s="1"/>
  <c r="I14"/>
  <c r="I13" s="1"/>
  <c r="K84" i="3"/>
  <c r="K83"/>
  <c r="K81"/>
  <c r="K80"/>
  <c r="L84"/>
  <c r="L83"/>
  <c r="J31"/>
  <c r="J30"/>
  <c r="J29" s="1"/>
  <c r="J28" s="1"/>
  <c r="J27" s="1"/>
  <c r="D40" i="10"/>
  <c r="D39" s="1"/>
  <c r="D42"/>
  <c r="D32"/>
  <c r="D31" s="1"/>
  <c r="D34"/>
  <c r="D37"/>
  <c r="D36" s="1"/>
  <c r="D45"/>
  <c r="D44" s="1"/>
  <c r="D47"/>
  <c r="E40"/>
  <c r="E42"/>
  <c r="E39"/>
  <c r="E32"/>
  <c r="E34"/>
  <c r="E31"/>
  <c r="E30" s="1"/>
  <c r="E29" s="1"/>
  <c r="E11" s="1"/>
  <c r="E37"/>
  <c r="E36" s="1"/>
  <c r="E45"/>
  <c r="E47"/>
  <c r="E44"/>
  <c r="C32"/>
  <c r="C31" s="1"/>
  <c r="C30" s="1"/>
  <c r="C29" s="1"/>
  <c r="C34"/>
  <c r="C37"/>
  <c r="C36"/>
  <c r="C40"/>
  <c r="C42"/>
  <c r="C39"/>
  <c r="C47"/>
  <c r="D28" i="13"/>
  <c r="D27"/>
  <c r="D26" s="1"/>
  <c r="D33"/>
  <c r="D32" s="1"/>
  <c r="D31" s="1"/>
  <c r="E28"/>
  <c r="E27"/>
  <c r="E26" s="1"/>
  <c r="E33"/>
  <c r="E32"/>
  <c r="E31"/>
  <c r="D42"/>
  <c r="C42"/>
  <c r="E42"/>
  <c r="E40"/>
  <c r="E36" s="1"/>
  <c r="E38"/>
  <c r="E37"/>
  <c r="D40"/>
  <c r="D36" s="1"/>
  <c r="D38"/>
  <c r="D37"/>
  <c r="C40"/>
  <c r="C36" s="1"/>
  <c r="C38"/>
  <c r="C37"/>
  <c r="E22"/>
  <c r="D22"/>
  <c r="C20"/>
  <c r="C19" s="1"/>
  <c r="C18" s="1"/>
  <c r="E20"/>
  <c r="E19" s="1"/>
  <c r="E18" s="1"/>
  <c r="D20"/>
  <c r="D19" s="1"/>
  <c r="D18" s="1"/>
  <c r="E16"/>
  <c r="D16"/>
  <c r="C16"/>
  <c r="E14"/>
  <c r="E13" s="1"/>
  <c r="E12" s="1"/>
  <c r="D14"/>
  <c r="D13"/>
  <c r="D12" s="1"/>
  <c r="C14"/>
  <c r="C13" s="1"/>
  <c r="C12" s="1"/>
  <c r="I12" i="14"/>
  <c r="I27" s="1"/>
  <c r="I16"/>
  <c r="G12"/>
  <c r="G16"/>
  <c r="F12"/>
  <c r="F27"/>
  <c r="F16"/>
  <c r="K98" i="4"/>
  <c r="K97" s="1"/>
  <c r="K96" s="1"/>
  <c r="K95" s="1"/>
  <c r="K94" s="1"/>
  <c r="K104"/>
  <c r="K103" s="1"/>
  <c r="K102" s="1"/>
  <c r="K101" s="1"/>
  <c r="K100" s="1"/>
  <c r="K110"/>
  <c r="K109" s="1"/>
  <c r="K108" s="1"/>
  <c r="K107" s="1"/>
  <c r="K106" s="1"/>
  <c r="K122"/>
  <c r="K121"/>
  <c r="K120" s="1"/>
  <c r="K119" s="1"/>
  <c r="K118" s="1"/>
  <c r="L116"/>
  <c r="L115" s="1"/>
  <c r="L114" s="1"/>
  <c r="L113" s="1"/>
  <c r="L112" s="1"/>
  <c r="J104"/>
  <c r="J103" s="1"/>
  <c r="J102" s="1"/>
  <c r="J101" s="1"/>
  <c r="J100" s="1"/>
  <c r="J90"/>
  <c r="J89" s="1"/>
  <c r="J88" s="1"/>
  <c r="J87" s="1"/>
  <c r="J86" s="1"/>
  <c r="J85" s="1"/>
  <c r="L58"/>
  <c r="L57" s="1"/>
  <c r="L56" s="1"/>
  <c r="L55" s="1"/>
  <c r="L54" s="1"/>
  <c r="L53" s="1"/>
  <c r="L52" s="1"/>
  <c r="L25"/>
  <c r="L24"/>
  <c r="L23" s="1"/>
  <c r="L22" s="1"/>
  <c r="L21" s="1"/>
  <c r="L20" s="1"/>
  <c r="L19" s="1"/>
  <c r="L18" s="1"/>
  <c r="J30"/>
  <c r="J29" s="1"/>
  <c r="J28" s="1"/>
  <c r="J27" s="1"/>
  <c r="J26" s="1"/>
  <c r="K107" i="3"/>
  <c r="K106" s="1"/>
  <c r="K105" s="1"/>
  <c r="K104" s="1"/>
  <c r="K103" s="1"/>
  <c r="L94"/>
  <c r="L93"/>
  <c r="L92" s="1"/>
  <c r="L91" s="1"/>
  <c r="L90" s="1"/>
  <c r="L89" s="1"/>
  <c r="K57"/>
  <c r="K56"/>
  <c r="L57"/>
  <c r="L56"/>
  <c r="J57"/>
  <c r="J56"/>
  <c r="L15" i="4"/>
  <c r="L14" s="1"/>
  <c r="L13" s="1"/>
  <c r="L12" s="1"/>
  <c r="L11" s="1"/>
  <c r="L10" s="1"/>
  <c r="L9" s="1"/>
  <c r="L107" i="3"/>
  <c r="L106" s="1"/>
  <c r="L105" s="1"/>
  <c r="L104" s="1"/>
  <c r="L103" s="1"/>
  <c r="J106"/>
  <c r="J105"/>
  <c r="J104" s="1"/>
  <c r="J103" s="1"/>
  <c r="L101"/>
  <c r="L100"/>
  <c r="L99" s="1"/>
  <c r="L98" s="1"/>
  <c r="L97" s="1"/>
  <c r="L96" s="1"/>
  <c r="K101"/>
  <c r="K100"/>
  <c r="K99" s="1"/>
  <c r="K98" s="1"/>
  <c r="K97" s="1"/>
  <c r="K96" s="1"/>
  <c r="J101"/>
  <c r="J100"/>
  <c r="J99" s="1"/>
  <c r="J98" s="1"/>
  <c r="J97" s="1"/>
  <c r="J96" s="1"/>
  <c r="K94"/>
  <c r="K93"/>
  <c r="K92" s="1"/>
  <c r="K91" s="1"/>
  <c r="K90" s="1"/>
  <c r="K89" s="1"/>
  <c r="J94"/>
  <c r="J93"/>
  <c r="J92" s="1"/>
  <c r="J91" s="1"/>
  <c r="J90" s="1"/>
  <c r="J89" s="1"/>
  <c r="L74"/>
  <c r="L73" s="1"/>
  <c r="L72" s="1"/>
  <c r="K74"/>
  <c r="K73"/>
  <c r="K72" s="1"/>
  <c r="J74"/>
  <c r="J73" s="1"/>
  <c r="J72" s="1"/>
  <c r="L67"/>
  <c r="K67"/>
  <c r="J67"/>
  <c r="J65"/>
  <c r="J64" s="1"/>
  <c r="J63" s="1"/>
  <c r="J62" s="1"/>
  <c r="J61" s="1"/>
  <c r="J60" s="1"/>
  <c r="J59" s="1"/>
  <c r="L65"/>
  <c r="K65"/>
  <c r="L51"/>
  <c r="L50" s="1"/>
  <c r="L49" s="1"/>
  <c r="L48" s="1"/>
  <c r="L47" s="1"/>
  <c r="L46" s="1"/>
  <c r="K51"/>
  <c r="K50" s="1"/>
  <c r="K49" s="1"/>
  <c r="K48" s="1"/>
  <c r="K47" s="1"/>
  <c r="K46" s="1"/>
  <c r="J51"/>
  <c r="J50"/>
  <c r="J49"/>
  <c r="J48" s="1"/>
  <c r="J47" s="1"/>
  <c r="J46" s="1"/>
  <c r="L44"/>
  <c r="L43" s="1"/>
  <c r="L42" s="1"/>
  <c r="L41" s="1"/>
  <c r="L40" s="1"/>
  <c r="K44"/>
  <c r="K43"/>
  <c r="K42" s="1"/>
  <c r="K41" s="1"/>
  <c r="K40" s="1"/>
  <c r="J44"/>
  <c r="J43" s="1"/>
  <c r="J42" s="1"/>
  <c r="J41" s="1"/>
  <c r="J40" s="1"/>
  <c r="L25"/>
  <c r="L24"/>
  <c r="L23" s="1"/>
  <c r="L22" s="1"/>
  <c r="K25"/>
  <c r="K24"/>
  <c r="K23" s="1"/>
  <c r="K22" s="1"/>
  <c r="J25"/>
  <c r="J24"/>
  <c r="J23" s="1"/>
  <c r="J22" s="1"/>
  <c r="L13"/>
  <c r="K13"/>
  <c r="J13"/>
  <c r="L12"/>
  <c r="L11" s="1"/>
  <c r="L10" s="1"/>
  <c r="L9" s="1"/>
  <c r="K12"/>
  <c r="K11" s="1"/>
  <c r="K10" s="1"/>
  <c r="K9" s="1"/>
  <c r="J12"/>
  <c r="J11" s="1"/>
  <c r="J10" s="1"/>
  <c r="J9" s="1"/>
  <c r="K107" i="2"/>
  <c r="K106" s="1"/>
  <c r="K105" s="1"/>
  <c r="K104" s="1"/>
  <c r="K103" s="1"/>
  <c r="I106"/>
  <c r="I105"/>
  <c r="I104" s="1"/>
  <c r="I103" s="1"/>
  <c r="K74"/>
  <c r="K73"/>
  <c r="K72"/>
  <c r="J74"/>
  <c r="J73" s="1"/>
  <c r="J72" s="1"/>
  <c r="I67"/>
  <c r="K57"/>
  <c r="K56" s="1"/>
  <c r="K55" s="1"/>
  <c r="K54" s="1"/>
  <c r="K53" s="1"/>
  <c r="K52" s="1"/>
  <c r="K50"/>
  <c r="K49"/>
  <c r="K48" s="1"/>
  <c r="K47" s="1"/>
  <c r="K46" s="1"/>
  <c r="K45" s="1"/>
  <c r="I50"/>
  <c r="I49" s="1"/>
  <c r="I48" s="1"/>
  <c r="I47" s="1"/>
  <c r="I46" s="1"/>
  <c r="I45" s="1"/>
  <c r="K12"/>
  <c r="K11" s="1"/>
  <c r="K10" s="1"/>
  <c r="K9" s="1"/>
  <c r="I12"/>
  <c r="I11" s="1"/>
  <c r="I10" s="1"/>
  <c r="I9" s="1"/>
  <c r="D14" i="10"/>
  <c r="D13"/>
  <c r="D20"/>
  <c r="D18"/>
  <c r="D27"/>
  <c r="D12"/>
  <c r="E14"/>
  <c r="E13"/>
  <c r="E20"/>
  <c r="E18"/>
  <c r="E12" s="1"/>
  <c r="E27"/>
  <c r="C14"/>
  <c r="C13"/>
  <c r="C12" s="1"/>
  <c r="C11" s="1"/>
  <c r="C20"/>
  <c r="C18"/>
  <c r="C27"/>
  <c r="L110" i="4"/>
  <c r="L109"/>
  <c r="L108" s="1"/>
  <c r="L107" s="1"/>
  <c r="L106" s="1"/>
  <c r="L81" i="3"/>
  <c r="L80"/>
  <c r="L79" s="1"/>
  <c r="L78" s="1"/>
  <c r="L77" s="1"/>
  <c r="L76" s="1"/>
  <c r="G27" i="14"/>
  <c r="L55" i="3"/>
  <c r="L54"/>
  <c r="L53"/>
  <c r="K55"/>
  <c r="K54"/>
  <c r="K53"/>
  <c r="J55"/>
  <c r="J54" s="1"/>
  <c r="J53"/>
  <c r="K71" i="2"/>
  <c r="K70"/>
  <c r="K69"/>
  <c r="K79" i="3"/>
  <c r="K78"/>
  <c r="K77" s="1"/>
  <c r="K76" s="1"/>
  <c r="L64"/>
  <c r="L63"/>
  <c r="L62"/>
  <c r="L61"/>
  <c r="K64"/>
  <c r="K63" s="1"/>
  <c r="K62" s="1"/>
  <c r="K61" s="1"/>
  <c r="L60"/>
  <c r="L59"/>
  <c r="K60"/>
  <c r="K59" s="1"/>
  <c r="J18" i="4" l="1"/>
  <c r="K28" i="2"/>
  <c r="K27" s="1"/>
  <c r="K15" s="1"/>
  <c r="K8" s="1"/>
  <c r="K7" s="1"/>
  <c r="K43"/>
  <c r="I43"/>
  <c r="K93" i="4"/>
  <c r="K92" s="1"/>
  <c r="J12" i="2"/>
  <c r="J11" s="1"/>
  <c r="J10" s="1"/>
  <c r="J9" s="1"/>
  <c r="J64"/>
  <c r="J63" s="1"/>
  <c r="J62" s="1"/>
  <c r="J61" s="1"/>
  <c r="J60" s="1"/>
  <c r="J59" s="1"/>
  <c r="K42" i="4"/>
  <c r="K41" s="1"/>
  <c r="K40" s="1"/>
  <c r="I79" i="2"/>
  <c r="I78" s="1"/>
  <c r="I77" s="1"/>
  <c r="I76" s="1"/>
  <c r="K18" i="4"/>
  <c r="K17" s="1"/>
  <c r="K8" s="1"/>
  <c r="K7" s="1"/>
  <c r="J71" i="2"/>
  <c r="J70"/>
  <c r="J69" s="1"/>
  <c r="J70" i="3"/>
  <c r="J69" s="1"/>
  <c r="J71"/>
  <c r="L70"/>
  <c r="L69" s="1"/>
  <c r="L71"/>
  <c r="L93" i="4"/>
  <c r="L92" s="1"/>
  <c r="D30" i="10"/>
  <c r="D29" s="1"/>
  <c r="D11" s="1"/>
  <c r="K75" i="4"/>
  <c r="K69" s="1"/>
  <c r="L15" i="3"/>
  <c r="L8" s="1"/>
  <c r="L7" s="1"/>
  <c r="J28" i="2"/>
  <c r="J27" s="1"/>
  <c r="K32"/>
  <c r="J42" i="4"/>
  <c r="J41" s="1"/>
  <c r="J40" s="1"/>
  <c r="K71" i="3"/>
  <c r="K70"/>
  <c r="K69" s="1"/>
  <c r="I71" i="2"/>
  <c r="I70"/>
  <c r="I69" s="1"/>
  <c r="J75" i="4"/>
  <c r="J62" s="1"/>
  <c r="J61" s="1"/>
  <c r="J60" s="1"/>
  <c r="L75"/>
  <c r="L62" s="1"/>
  <c r="L61" s="1"/>
  <c r="L60" s="1"/>
  <c r="J15" i="3"/>
  <c r="J8" s="1"/>
  <c r="J7" s="1"/>
  <c r="J32" i="2"/>
  <c r="L42" i="4"/>
  <c r="L41" s="1"/>
  <c r="L40" s="1"/>
  <c r="L32" s="1"/>
  <c r="L17" s="1"/>
  <c r="L8" s="1"/>
  <c r="L7" s="1"/>
  <c r="K32"/>
  <c r="L69"/>
  <c r="J93"/>
  <c r="J92" s="1"/>
  <c r="I28" i="2"/>
  <c r="I27" s="1"/>
  <c r="I15" s="1"/>
  <c r="I8" s="1"/>
  <c r="I7" s="1"/>
  <c r="J15"/>
  <c r="K62" i="4"/>
  <c r="K61" s="1"/>
  <c r="K60" s="1"/>
  <c r="K15" i="3"/>
  <c r="K8" s="1"/>
  <c r="K7" s="1"/>
  <c r="I32" i="2"/>
  <c r="J32" i="4"/>
  <c r="J17" s="1"/>
  <c r="J8" i="2" l="1"/>
  <c r="J7" s="1"/>
  <c r="J69" i="4"/>
  <c r="J8"/>
  <c r="J7" s="1"/>
</calcChain>
</file>

<file path=xl/sharedStrings.xml><?xml version="1.0" encoding="utf-8"?>
<sst xmlns="http://schemas.openxmlformats.org/spreadsheetml/2006/main" count="2204" uniqueCount="309">
  <si>
    <t>Процентные платежи по муниципальному долгу</t>
  </si>
  <si>
    <t>Иные межбюджетные трансферты на осуществление полномочийпо составлению и рассмотрению проекта бюджета поселения, утверждению и исполнению бюджета поселения,осуществлению контроля за его исполнением, составлению и утверждению отчета об исполнении бюджета поселения</t>
  </si>
  <si>
    <t>03010</t>
  </si>
  <si>
    <t>Публичные нормативные социальные выплаты гражданам</t>
  </si>
  <si>
    <t>310</t>
  </si>
  <si>
    <t>17</t>
  </si>
  <si>
    <t xml:space="preserve">Межбюджетные трансферты </t>
  </si>
  <si>
    <t>500</t>
  </si>
  <si>
    <t>Иные межбюджетные трансферты</t>
  </si>
  <si>
    <t>Обслуживание государственного (муниципального) долга</t>
  </si>
  <si>
    <t>700</t>
  </si>
  <si>
    <t>Обслуживание муниципального долга</t>
  </si>
  <si>
    <t>Подпрограмма "Повышение эффективности межбюджетных отношений"</t>
  </si>
  <si>
    <t>Условно утвержденные расходы</t>
  </si>
  <si>
    <t>99</t>
  </si>
  <si>
    <t>41990</t>
  </si>
  <si>
    <t>65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</si>
  <si>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</si>
  <si>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000 01 00 00 00 00 0000 000</t>
  </si>
  <si>
    <t>ИСТОЧНИКИ ВНУТРЕННЕГО ФИНАНСИРОВАНИЯ ДЕФИЦИТОВ БЮДЖЕТОВ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</si>
  <si>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</si>
  <si>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</si>
  <si>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</si>
  <si>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</si>
  <si>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</si>
  <si>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000 01 03 01 00 00 0000 700</t>
  </si>
  <si>
    <t>000 01 03 01 00 00 0000 800</t>
  </si>
  <si>
    <t>000 01 05 00 00 00 0000 000</t>
  </si>
  <si>
    <t>Изменение остатков средств на счетах по учету средств бюджета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</si>
  <si>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</si>
  <si>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</si>
  <si>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</si>
  <si>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</si>
  <si>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</si>
  <si>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</si>
  <si>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000 01 05 00 00 00 0000 600</t>
  </si>
  <si>
    <t>Уменьшение остатков средств бюджетов</t>
  </si>
  <si>
    <r>
      <t>0</t>
    </r>
    <r>
      <rPr>
        <sz val="12"/>
        <rFont val="Times New Roman"/>
        <family val="1"/>
        <charset val="204"/>
      </rPr>
      <t>00 01 05 02 00 00 0000 600</t>
    </r>
  </si>
  <si>
    <t>Уменьшение прочих остатков средств бюджетов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</si>
  <si>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</si>
  <si>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</si>
  <si>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</si>
  <si>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Привлечение средств</t>
  </si>
  <si>
    <t>Погашение основной суммы задолженности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</si>
  <si>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</si>
  <si>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</si>
  <si>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</si>
  <si>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</si>
  <si>
    <t>Муниципальная программа "Повышение эффективности управления муниципальными финансами до 2025 года"</t>
  </si>
  <si>
    <t>Обеспечение деятельности органов местного самоуправления</t>
  </si>
  <si>
    <t>13</t>
  </si>
  <si>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</si>
  <si>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</si>
  <si>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</si>
  <si>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</si>
  <si>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</si>
  <si>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</si>
  <si>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</si>
  <si>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</si>
  <si>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</si>
  <si>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</si>
  <si>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</si>
  <si>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</si>
  <si>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</si>
  <si>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</si>
  <si>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</si>
  <si>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</si>
  <si>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</si>
  <si>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</si>
  <si>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</si>
  <si>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</si>
  <si>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</si>
  <si>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</si>
  <si>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</si>
  <si>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</si>
  <si>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</si>
  <si>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</si>
  <si>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</si>
  <si>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</si>
  <si>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</si>
  <si>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>850 00000 00 0000 000</t>
  </si>
  <si>
    <t xml:space="preserve"> ДОХОДЫ БЮДЖЕТА -ВСЕГО</t>
  </si>
  <si>
    <t>100 00000 00 0000 000</t>
  </si>
  <si>
    <t>НАЛОГОВЫЕ И НЕНАЛОГОВЫЕ ДОХОДЫ</t>
  </si>
  <si>
    <t>101 00000 00 0000 000</t>
  </si>
  <si>
    <t>НАЛОГИ НА ПРИБЫЛЬ, ДОХОДЫ</t>
  </si>
  <si>
    <t>101 02000 01 0000 110</t>
  </si>
  <si>
    <t>Налог на доходы физических лиц</t>
  </si>
  <si>
    <t>101 02010 01 0000 110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</si>
  <si>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</si>
  <si>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101 02020 01 0000 110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</si>
  <si>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</si>
  <si>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101 02030 01 0000 110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</si>
  <si>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</si>
  <si>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106 00000 00 0000 000</t>
  </si>
  <si>
    <t>НАЛОГИ НА  ИМУЩЕСТВО</t>
  </si>
  <si>
    <t>106 01030 10 0000110</t>
  </si>
  <si>
    <t>106 06000 00 0000 110</t>
  </si>
  <si>
    <t>ЗЕМЕЛЬНЫЙ НАЛОГ</t>
  </si>
  <si>
    <t>106 06033 10 0000 110</t>
  </si>
  <si>
    <t>Земельный налог с организаций, обладающих земельным участком, расположенным в границах сельских поселений</t>
  </si>
  <si>
    <t>106 06043 10 0000 110</t>
  </si>
  <si>
    <t>Земельный налог с физических лиц, обладающих земельным участком, расположенным в границах сельских поселений</t>
  </si>
  <si>
    <t>117 00000 00 0000 000</t>
  </si>
  <si>
    <t>ПРОЧИЕ НЕНАЛОГОВЫЕ ДОХОДЫ</t>
  </si>
  <si>
    <t xml:space="preserve">БЕЗВОЗМЕЗДНЫЕ ПОСТУПЛЕНИЯ </t>
  </si>
  <si>
    <t xml:space="preserve">Дотации бюджетам  бюджетной системы Российской Федерации </t>
  </si>
  <si>
    <t>Дотации  на выравнивание  бюджетной обеспеченности</t>
  </si>
  <si>
    <t>Дотации  бюджетам сельских поселений на выравнивание  бюджетной обеспеченности из бюджета субъекта Российской Федерации</t>
  </si>
  <si>
    <t>Дотации бюджетам на поддержку мер по обеспечению сбалансированности бюджетов</t>
  </si>
  <si>
    <t xml:space="preserve">Дотации бюджетам сельских поселений  на поддержку мер по обеспечению сбалансированности бюджетов </t>
  </si>
  <si>
    <t>Прочие субсидии</t>
  </si>
  <si>
    <t xml:space="preserve">Прочие субсидии бюджетам сельских поселений </t>
  </si>
  <si>
    <t>Субвенции бюджетам бюджетной системы Российской Федерации</t>
  </si>
  <si>
    <t xml:space="preserve">Субвенции местным бюджетам на выполнение передаваемых  полномочий субъектов Российской Федерации </t>
  </si>
  <si>
    <t xml:space="preserve">Субвенции бюджетам сельских поселений  на выполнение передаваемых  полномочий субъектов Российской Федерации </t>
  </si>
  <si>
    <t xml:space="preserve">Субвенции бюджетам на  осуществление первичного воинского учета на территориях, где отсутствуют военные комиссариаты 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</si>
  <si>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</t>
  </si>
  <si>
    <t xml:space="preserve"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</t>
  </si>
  <si>
    <t xml:space="preserve">Межбюджетные трансферты, передаваемые бюджетам сельских поселений из бюджетов муниципальных районов  на осуществление части полномочий по решению вопросов местного значения в соответствии с заключенными соглашениями </t>
  </si>
  <si>
    <t>Прочие межбюджетные трансферты, передаваемые бюджетам</t>
  </si>
  <si>
    <t>Прочие межбюджетные трансферты, передаваемые бюджетам сельских поселений</t>
  </si>
  <si>
    <t>Расходы на выплаты персоналу государственных (муниципальных)органов</t>
  </si>
  <si>
    <t xml:space="preserve">Юстиция и профилактика правонарушений </t>
  </si>
  <si>
    <t xml:space="preserve">Расходы на выплаты по оплате труда работников органов местного самоуправления </t>
  </si>
  <si>
    <t xml:space="preserve">Расходы на обеспечение функций  органов местного самоуправления </t>
  </si>
  <si>
    <t xml:space="preserve">Непрограмные расходы главных распорядителей бюджетных средств </t>
  </si>
  <si>
    <t>Иные межбюджетные трансферты на осуществление полномочийпо составлению и рассмотрению проекта бюджета поселения,утверждению и исполнению бюджета поселения,осуществлению контроля за его исполнением , составлению и утверждению отчета об исполнении бюджета поселения</t>
  </si>
  <si>
    <t>44501</t>
  </si>
  <si>
    <t>Межбюджетные трансферты</t>
  </si>
  <si>
    <t>540</t>
  </si>
  <si>
    <t xml:space="preserve">Расходы, связанные с муниципальным управлением </t>
  </si>
  <si>
    <t>41000</t>
  </si>
  <si>
    <t>Иные межбюджетные трансферты на осуществление полномочийпо составлению и рассмотрению проекта бюджета поселения,утверждению и исполнению бюджета поселения,осуществлению контроля за его исполнением , составлению и утверждению отчета об исполнении бюджетапоселения</t>
  </si>
  <si>
    <t>Национальная оборона</t>
  </si>
  <si>
    <t>Мобилизационная и вневойсковая  подготовка</t>
  </si>
  <si>
    <t>Основное мероприятие  "Обеспечение осуществления органами местного самоуправления отдельных государственных полномочий"</t>
  </si>
  <si>
    <t>51180</t>
  </si>
  <si>
    <t>Дорожное хозяйство</t>
  </si>
  <si>
    <t>О9</t>
  </si>
  <si>
    <t>Благоустройство</t>
  </si>
  <si>
    <t>Уличное освещение</t>
  </si>
  <si>
    <t>43010</t>
  </si>
  <si>
    <t>Прочие мероприятия по благоустройству</t>
  </si>
  <si>
    <t>43040</t>
  </si>
  <si>
    <t>О1</t>
  </si>
  <si>
    <t>Социальное обеспечение и иные выплаты населению населения</t>
  </si>
  <si>
    <t xml:space="preserve">Условно утвержденные расходы </t>
  </si>
  <si>
    <t>Жилищно - коммунальное  хозяйство</t>
  </si>
  <si>
    <t>Иные пенсии, социальные доплаты к пенсиям</t>
  </si>
  <si>
    <t>000 01 02 00 00 10 0000 710</t>
  </si>
  <si>
    <t>Получение кредитов от кредитных организаций бюджетами поселений 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</si>
  <si>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</si>
  <si>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</si>
  <si>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000 01 02 00 00 10 0000 810</t>
  </si>
  <si>
    <t>Погашение кредитов, предоставленных кредитными организациями  бюджетами поселений в валюте Российской Федерации</t>
  </si>
  <si>
    <t>000 01 03 01 00 00 0000 000</t>
  </si>
  <si>
    <t>Бюджетные кредиты от других бюджетов бюджетной системы Российской Федерации в валюте Российской Федерации</t>
  </si>
  <si>
    <t>Получение бюджетных кредитов от других бюджетов бюджетной системы Российской Федерации в валюте Российской Федерации</t>
  </si>
  <si>
    <t>000 01 03 01 00 10 0000 710</t>
  </si>
  <si>
    <t>Получение кредитов от других бюджетов бюджетной системы Российской Федерации бюджетами поселений в валюте Российской Федерации</t>
  </si>
  <si>
    <t>Погашение бюджетных кредитов от других бюджетов бюджетной системы Российской Федерации в валюте Российской Федерации</t>
  </si>
  <si>
    <t>000 01 03 01 00 10 0000 810</t>
  </si>
  <si>
    <t>Погашение  кредитов от других бюджетов бюджетной системы Российской Федерации бюджетами поселений  в валюте Российской Федерации</t>
  </si>
  <si>
    <t>000 01 03 01 00 10 2604 810</t>
  </si>
  <si>
    <t>Погашение  кредитов от других бюджетов бюджетной системы Российской Федерации бюджетами  поселений   в валюте Российской Федерации на покрытие временногокассового разрыва, возникающего при исполнении бюджета</t>
  </si>
  <si>
    <t>000 01 05 02 01 10 0000 510</t>
  </si>
  <si>
    <r>
      <t>0</t>
    </r>
    <r>
      <rPr>
        <sz val="12"/>
        <rFont val="Times New Roman"/>
        <family val="1"/>
        <charset val="204"/>
      </rPr>
      <t>00 01 05 02 01 00 0000 600</t>
    </r>
  </si>
  <si>
    <t>000 01 05 02 01 10 0000 610</t>
  </si>
  <si>
    <t>Уменьшение прочих остатков денежных средств бюджетов поселений</t>
  </si>
  <si>
    <t>000 01 06 00 00 00 0000 000</t>
  </si>
  <si>
    <t>Иные источники внутреннего финансирования дефицитов бюджетов</t>
  </si>
  <si>
    <t>000 01 06 05 00 00 0000 600</t>
  </si>
  <si>
    <t>Возврат бюджетных кредитов, предоставленных внутри страны в валюте Российской Федерации</t>
  </si>
  <si>
    <t>000 01 06 05 01 00 0000 600</t>
  </si>
  <si>
    <t>Возврат бюджетных кредитов, предоставленных юридическим лицам в валюте Российской Федерации</t>
  </si>
  <si>
    <t>000 01 06 05 01 10 0000 640</t>
  </si>
  <si>
    <t>Возврат бюджетных кредитов, предоставленных юридическим лицам из бюджетов  поселений  в валюте Российской Федерации</t>
  </si>
  <si>
    <t>000 01 06 05 02 00 0000 640</t>
  </si>
  <si>
    <t>Возврат бюджетных кредитов, предоставленных другим бюджетам бюджетной системы Российской Федерации  в валюте Российской Федерации</t>
  </si>
  <si>
    <t>000 01 06 05 02 10 0000 640</t>
  </si>
  <si>
    <t>Возврат бюджетных кредитов, предоставленных другим бюджетам бюджетной системы Российской Федерации  из бюджетов поселений  в валюте Российской Федерации</t>
  </si>
  <si>
    <t>000 01 06 05 00 00 0000 500</t>
  </si>
  <si>
    <t>Предоставление бюджетных кредитов внутри страны в валюте Российской Федерации</t>
  </si>
  <si>
    <t>000 01 06 05 02 10 0000 540</t>
  </si>
  <si>
    <t>Предоставление бюджетных кредитов другим бюджетам бюджетной системы Российской Федерации из бюджетов поселений  в валюте Российской Федерации</t>
  </si>
  <si>
    <t>БЕЗВОЗМЕЗДНЫЕ ПОСТУПЛЕНИЯ ОТ ДРУГИХ БЮДЖЕТОВ БЮДЖЕТНОЙ СИСТЕМЫ РОССИЙСКОЙ ФЕДЕРАЦИИ</t>
  </si>
  <si>
    <t>ИНЫЕ МЕЖБЮДЖЕТНЫЕ ТРАНСФЕРТЫ</t>
  </si>
  <si>
    <t>Общегосударственные вопросы</t>
  </si>
  <si>
    <t>01</t>
  </si>
  <si>
    <t>02</t>
  </si>
  <si>
    <t>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</si>
  <si>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</si>
  <si>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</si>
  <si>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</si>
  <si>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</si>
  <si>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</si>
  <si>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04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</si>
  <si>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</si>
  <si>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</si>
  <si>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</si>
  <si>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</si>
  <si>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03</t>
  </si>
  <si>
    <t>Основное мероприятие "Обеспечение реализации государственных полномочий"</t>
  </si>
  <si>
    <t>77150</t>
  </si>
  <si>
    <t>41110</t>
  </si>
  <si>
    <t>41120</t>
  </si>
  <si>
    <t>Иные бюджетные ассигнования</t>
  </si>
  <si>
    <t>800</t>
  </si>
  <si>
    <t>Уплата налогов, сборов и иных платежей</t>
  </si>
  <si>
    <t>850</t>
  </si>
  <si>
    <t>89</t>
  </si>
  <si>
    <t>05</t>
  </si>
  <si>
    <t xml:space="preserve">Резервные фонды </t>
  </si>
  <si>
    <t>41180</t>
  </si>
  <si>
    <t>Резервные средства</t>
  </si>
  <si>
    <t>870</t>
  </si>
  <si>
    <t>Другие общегосударственные вопросы</t>
  </si>
  <si>
    <t>Национальная экономика</t>
  </si>
  <si>
    <t>09</t>
  </si>
  <si>
    <t>300</t>
  </si>
  <si>
    <t>Основное мероприятие "Развитие автомобильных дорог"</t>
  </si>
  <si>
    <t>06</t>
  </si>
  <si>
    <t>Социальная политика</t>
  </si>
  <si>
    <t>Пенсионное обеспечение</t>
  </si>
  <si>
    <t>Доплаты к пенсиям муниципальных служащих Республики Мордовия</t>
  </si>
  <si>
    <t>Подпрограмма  "Эффективное использование бюджетного потенциала"</t>
  </si>
  <si>
    <t>Основное мероприятие "Совершенствование бюджетного процесса,процедуры формирования и исполнения бюджета"</t>
  </si>
  <si>
    <t>Администрация Мордовско-Полянского сельского поселения  Зубово-Полянского муниципального района Республики Мордовия</t>
  </si>
  <si>
    <t>923</t>
  </si>
  <si>
    <t>Функционирование главы администрации Мордовско-Полянского сельского поселения  Зубово-Полянского муниципального района</t>
  </si>
  <si>
    <t>Обеспечение деятельности  администрации Мордовско-Полянского сельского поселения  Зубово-Полянского муниципального района</t>
  </si>
  <si>
    <t>Обеспечение деятельности главы администрации Мордовско-Полянского сельского поселения   Зубово-Полянского муниципального района</t>
  </si>
  <si>
    <t>Обеспечение деятельности аппарата Администрации   Мордовско-Полянского сельского поселения  Зубово-Полянского муниципального района</t>
  </si>
  <si>
    <t>Обеспечение деятельности Администрации   Мордовско-Полянского сельского поселения  Зубово-Полянского муниципального района</t>
  </si>
  <si>
    <t>Обеспечение деятельности   аппарата администрации Мордовско-Полянского сельского поселения Зубово-Полянского муниципального района</t>
  </si>
  <si>
    <t xml:space="preserve">Непрограмные расходы  в рамках обеспечения деятельности главных распорядителей бюджетных средств  </t>
  </si>
  <si>
    <t>Резервные фонды  Мордовско-Полянского сельского поселения Зубово-Полянского муниципального района</t>
  </si>
  <si>
    <t>Программа Мордовско-Полянского сельского  поселения Зубово-Полянского муниципального района Республики Мордовия "Развитие транспортной инфраструктуры"</t>
  </si>
  <si>
    <t>Обслуживание государственного (муниципального) внутреннего долга</t>
  </si>
  <si>
    <t>Обеспечение деятельности   администрации Мордовско-Полянского сельского поселения  Зубово-Полянского муниципального района</t>
  </si>
  <si>
    <t>Обеспечение деятельности   аппарата администрации Мордовско-Полянского сельского поселения  Зубово-Полянского муниципального района</t>
  </si>
  <si>
    <t>Иные межбюджетные ирансферты на осуществление полномочийпо составлению и рассмотрению проекта бюджета поселения,утверждению и исполнению бюджета поселения,осуществлению контроля за его исполнением , составлению и утверждению отчета об исполнении бюджетапоселения</t>
  </si>
  <si>
    <t>Администрация Мордовско-Полянского сельского поселения Зубово-Полянского муниципального района Республики Мордовия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</si>
  <si>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</si>
  <si>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200 00000 00 0000 000</t>
  </si>
  <si>
    <t>202 00000 00 0000 000</t>
  </si>
  <si>
    <t>202 10000 00 0000 150</t>
  </si>
  <si>
    <t>202 15001 00 0000 150</t>
  </si>
  <si>
    <t>202 15001 10 0000 150</t>
  </si>
  <si>
    <t>202 15002 00 0000 150</t>
  </si>
  <si>
    <t>202 15002 10 0000 150</t>
  </si>
  <si>
    <t>202 20000 00 0000 000</t>
  </si>
  <si>
    <t>202 29999 00 0000 150</t>
  </si>
  <si>
    <t>202 29999 10 0000 150</t>
  </si>
  <si>
    <t>202 30024 00 0000 150</t>
  </si>
  <si>
    <t>202 30024 10 0000 150</t>
  </si>
  <si>
    <t>202 35118 00 0000 150</t>
  </si>
  <si>
    <t>202 35118 10 0000 150</t>
  </si>
  <si>
    <t>202 40000 00 0000 000</t>
  </si>
  <si>
    <t>202 40014 00 0000 150</t>
  </si>
  <si>
    <t>202 40014 10 0000 150</t>
  </si>
  <si>
    <t>202 49999 00 0000 150</t>
  </si>
  <si>
    <t>202 49999 10 0000 150</t>
  </si>
  <si>
    <t>202 30000 00 0000 150</t>
  </si>
  <si>
    <t>Осуществление государственных полномочий Республики Мордовия 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 "Об административной ответственности на территории Республики Мордовия"</t>
  </si>
  <si>
    <t>Осуществление  государственных полномочий Российской Федерации  по первичному  воинскому учету на территориях, где отсутсвуют военные комиссариаты</t>
  </si>
  <si>
    <t xml:space="preserve">Увеличение прочих остатков денежных средств бюджетов поселений </t>
  </si>
  <si>
    <t>СУБСИДИИ бюджетам  бюджетной системы Российской Федерации (межбюджетные субсидии)</t>
  </si>
  <si>
    <t>41150</t>
  </si>
  <si>
    <t xml:space="preserve">       Расходы на выплаты по оплате труда  высшего должностного лица 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</si>
  <si>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</si>
  <si>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2026 год</t>
  </si>
  <si>
    <t>2027 год</t>
  </si>
  <si>
    <t>44205</t>
  </si>
  <si>
    <t>Муниципальная программа  повышения эффективности управления муниципальными финансами  в Зубово-Полянском  муниципальном районе Республики Мордовия на период до 2028 года</t>
  </si>
  <si>
    <t>Основное мероприятие "Выравнивание бюджетной обеспеченности поселений Зубово-Полянского муниципального района"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</si>
  <si>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</si>
  <si>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2028 год</t>
  </si>
  <si>
    <t xml:space="preserve">ОБЪЕМ 
БЕЗВОЗМЕЗДНЫХ ПОСТУПЛЕНИЙ В БЮДЖЕТ МОРДОВСКО-ПОЛЯНСКОГО СЕЛЬСКОГО ПОСЕЛЕНИЯ ЗУБОВО-ПОЛЯНСКОГО  МУНИЦИПАЛЬНОГО РАЙОНА  РЕСПУБЛИКИ МОРДОВИЯ НА 2026 ГОД И НА ПЛАНОВЫЙ ПЕРИОД 2027 И 2028 ГОДОВ
</t>
  </si>
  <si>
    <t>ВЕДОМСТВЕННАЯ СТРУКТУРА 
РАСХОДОВ БЮДЖЕТА МОРДОВСКО-ПОЛЯНСКОГО СЕЛЬСКОГО ПОСЕЛЕНИЯ ЗУБОВО-ПОЛЯНСКОГО МУНИЦИПАЛЬНОГО РАЙОНА  РЕСПУБЛИКИ МОРДОВИЯ НА 2026 ГОД И НА ПЛАНОВЫЙ ПЕРИОД 2027 И 2028 ГОДОВ</t>
  </si>
  <si>
    <t>РАСПРЕДЕЛЕНИЕ 
БЮДЖЕТНЫХ АССИГНОВАНИЙ БЮДЖЕТА МОРДОВСКО-ПОЛЯНСКОГО СЕЛЬСКОГО ПОСЕЛЕНИЯ ЗУБОВО-ПОЛЯНСКОГО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2026 ГОД И НА ПЛАНОВЫЙ ПЕРИОД 2027 И 2028 ГОДОВ</t>
  </si>
  <si>
    <t>РАСПРЕДЕЛЕНИЕ 
БЮДЖЕТНЫХ АССИГНОВАНИЙ БЮДЖЕТА  МОРДОВСКО-ПОЛЯНСКОГО СЕЛЬСКОГО ПОСЕЛЕНИЯ ЗУБОВО-ПОЛЯНСКОГО МУНИЦИПАЛЬНОГО РАЙОНА 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2026 ГОД И НА ПЛАНОВЫЙ ПЕРИОД 2027 И 2028 ГОДОВ</t>
  </si>
  <si>
    <t>ИСТОЧНИКИ 
ВНУТРЕННЕГО ФИНАНСИРОВАНИЯ ДЕФИЦИТА БЮДЖЕТА МОРДОВСКО-ПОЛЯНСКОГО  СЕЛЬСКОГО ПОСЕЛЕНИЯ ЗУБОВО-ПОЛЯНСКОГО МУНИЦИПАЛЬНОГО РАЙОНА  РЕСПУБЛИКИ МОРДОВИЯ НА 2026 ГОД И НА ПЛАНОВЫЙ ПЕРИОД 2027 И 2028 ГОДОВ</t>
  </si>
  <si>
    <t>ПРОГРАММА 
МУНИЦИПАЛЬНЫХ ВНУТРЕННИХ ЗАИМСТВОВАНИЙ  МОРДОВСКО-ПОЛЯНСКОГО  СЕЛЬСКОГО ПОСЕЛЕНИЯ ЗУБОВО-ПОЛЯНСКОГО МУНИЦИПАЛЬНОГО РАЙОНА  РЕСПУБЛИКИ МОРДОВИЯ НА 2026 ГОД И НА ПЛАНОВЫЙ ПЕРИОД 2027 И 2028 ГОДОВ</t>
  </si>
  <si>
    <t>0</t>
  </si>
  <si>
    <t>9Д184</t>
  </si>
  <si>
    <t xml:space="preserve">Приложение 1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бюджет Мордовско-Полянского 
сельского поселения Зубово-Полянского 
муниципального района Республики Мордовия 
на 2026 год и плановый период 2027-2028 годов.» №        от                           2026  г  
</t>
  </si>
  <si>
    <t xml:space="preserve">Приложение 2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бюджет Мордовско-Полянского 
сельского поселения Зубово-Полянского 
муниципального района Республики Мордовия 
на 2026 год и плановый период 2027-2028 годов.» №        от                           2026  г  </t>
  </si>
  <si>
    <t xml:space="preserve">Приложение 3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бюджет Мордовско-Полянского  сельского поселения Зубово-Полянского 
муниципального района Республики Мордовия 
на 2026 год и плановый период 2027-2028 годов.» №        от                           2026  г  </t>
  </si>
  <si>
    <t xml:space="preserve">Приложение 4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бюджет Мордовско-Полянского 
сельского поселения Зубово-Полянского 
муниципального района Республики Мордовия 
на 2026 год и плановый период 2027-2028 годов.» №        от                           2026  г  </t>
  </si>
  <si>
    <t xml:space="preserve">58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бюджет Мордовско-Полянского  сельского поселения Зубово-Полянского  муниципального района Республики Мордовия 
на 2026 год и плановый период 2027-2028 годов.» №        от                           2026  г  </t>
  </si>
  <si>
    <t xml:space="preserve">Приложение 6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бюджет Мордовско-Полянского  сельского поселения Зубово-Полянского 
муниципального района Республики Мордовия 
на 2026 год и плановый период 2027-2028 годов.» №        от                           2026  г  </t>
  </si>
  <si>
    <t>113 00000 00 0000 000</t>
  </si>
  <si>
    <t>Доходы от оказания платных услуг и компенсации затрат государства</t>
  </si>
  <si>
    <t>113 02995 10 0000 130</t>
  </si>
  <si>
    <t>Прочие доходы от компенсации затрат бюджетов сельских поселений</t>
  </si>
  <si>
    <t>116 00000 00 0000 000</t>
  </si>
  <si>
    <t>Штрафы, санкции,возмещение ущерба</t>
  </si>
  <si>
    <t>116 02020 02 0000 140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</si>
  <si>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</si>
  <si>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117 14030 10 0000 150</t>
  </si>
  <si>
    <t>Средства самообложения граждан, зачисляемые в бюджеты сельских поселений</t>
  </si>
  <si>
    <t xml:space="preserve">  Решение вопросов местного значения, осуществляемое с привлечением средств самообложения граждан  </t>
  </si>
  <si>
    <t>78090</t>
  </si>
  <si>
    <t xml:space="preserve">  Закупка товаров, работ и услуг для обеспечения государственных (муниципальных) нужд  </t>
  </si>
  <si>
    <t xml:space="preserve">  Иные закупки товаров, работ и услуг для обеспечения государственных (муниципальных) нужд  </t>
  </si>
  <si>
    <t xml:space="preserve">  Жилищно - коммунальное  хозяйство  </t>
  </si>
  <si>
    <t xml:space="preserve">  Благоустройство  </t>
  </si>
</sst>
</file>

<file path=xl/styles.xml><?xml version="1.0" encoding="utf-8"?>
<styleSheet xmlns="http://schemas.openxmlformats.org/spreadsheetml/2006/main">
  <numFmts count="5">
    <numFmt numFmtId="44" formatCode="_-* #,##0.00&quot;р.&quot;_-;\-* #,##0.00&quot;р.&quot;_-;_-* &quot;-&quot;??&quot;р.&quot;_-;_-@_-"/>
    <numFmt numFmtId="174" formatCode="#,##0.0"/>
    <numFmt numFmtId="175" formatCode="_-* #,##0.0_р_._-;\-* #,##0.0_р_._-;_-* &quot;-&quot;?_р_._-;_-@_-"/>
    <numFmt numFmtId="176" formatCode="0.0"/>
    <numFmt numFmtId="177" formatCode="#,##0.00_ ;\-#,##0.00\ "/>
  </numFmts>
  <fonts count="62">
    <font>
      <sz val="10"/>
      <color rgb="FF000000"/>
      <name val="Times New Roman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</font>
    <font>
      <sz val="10"/>
      <name val="Arial"/>
      <family val="2"/>
      <charset val="204"/>
    </font>
    <font>
      <sz val="10"/>
      <name val="Arial"/>
    </font>
    <font>
      <sz val="9"/>
      <color indexed="8"/>
      <name val="Arial"/>
      <family val="2"/>
      <charset val="204"/>
    </font>
    <font>
      <i/>
      <sz val="8"/>
      <name val="Arial"/>
      <family val="2"/>
      <charset val="204"/>
    </font>
    <font>
      <sz val="8"/>
      <name val="Arial"/>
      <family val="2"/>
      <charset val="204"/>
    </font>
    <font>
      <sz val="10"/>
      <color indexed="8"/>
      <name val="Arial"/>
      <family val="2"/>
      <charset val="204"/>
    </font>
    <font>
      <sz val="9"/>
      <name val="Arial"/>
      <family val="2"/>
      <charset val="204"/>
    </font>
    <font>
      <i/>
      <sz val="9"/>
      <name val="Arial"/>
      <family val="2"/>
      <charset val="204"/>
    </font>
    <font>
      <sz val="8"/>
      <color indexed="8"/>
      <name val="Times New Roman"/>
    </font>
    <font>
      <sz val="9"/>
      <color indexed="8"/>
      <name val="Times New Roman"/>
    </font>
    <font>
      <sz val="8"/>
      <name val="Times New Roman"/>
      <family val="1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sz val="14"/>
      <name val="Times New Roman"/>
      <family val="1"/>
      <charset val="204"/>
    </font>
    <font>
      <sz val="10"/>
      <name val="Arial Cyr"/>
      <family val="2"/>
      <charset val="204"/>
    </font>
    <font>
      <sz val="12"/>
      <color indexed="8"/>
      <name val="Times New Roman"/>
    </font>
    <font>
      <sz val="12"/>
      <color indexed="8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name val="Arial"/>
    </font>
    <font>
      <b/>
      <i/>
      <sz val="8"/>
      <name val="Arial"/>
      <family val="2"/>
      <charset val="204"/>
    </font>
    <font>
      <sz val="8"/>
      <color indexed="8"/>
      <name val="Arial"/>
      <family val="2"/>
      <charset val="204"/>
    </font>
    <font>
      <i/>
      <sz val="8"/>
      <color indexed="8"/>
      <name val="Arial"/>
      <family val="2"/>
      <charset val="204"/>
    </font>
    <font>
      <sz val="11"/>
      <color indexed="8"/>
      <name val="Times New Roman"/>
    </font>
    <font>
      <b/>
      <sz val="8"/>
      <name val="Arial"/>
      <family val="2"/>
    </font>
    <font>
      <b/>
      <sz val="10"/>
      <color indexed="8"/>
      <name val="Arial"/>
      <family val="2"/>
    </font>
    <font>
      <sz val="11"/>
      <color indexed="8"/>
      <name val="Times New Roman"/>
      <family val="1"/>
      <charset val="204"/>
    </font>
    <font>
      <sz val="10"/>
      <color indexed="8"/>
      <name val="Arial Cyr"/>
      <family val="2"/>
      <charset val="204"/>
    </font>
    <font>
      <i/>
      <sz val="10"/>
      <name val="Times New Roman"/>
      <family val="1"/>
      <charset val="204"/>
    </font>
    <font>
      <sz val="11"/>
      <name val="Arial"/>
      <family val="2"/>
      <charset val="204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9"/>
      <name val="Arial"/>
      <family val="2"/>
    </font>
    <font>
      <sz val="9"/>
      <name val="Times New Roman"/>
      <family val="1"/>
      <charset val="204"/>
    </font>
    <font>
      <b/>
      <sz val="8"/>
      <name val="Arial"/>
    </font>
    <font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44" fontId="0" fillId="0" borderId="0">
      <alignment vertical="top" wrapText="1"/>
    </xf>
    <xf numFmtId="0" fontId="6" fillId="0" borderId="0"/>
    <xf numFmtId="0" fontId="31" fillId="0" borderId="0"/>
    <xf numFmtId="44" fontId="5" fillId="0" borderId="0">
      <alignment vertical="top" wrapText="1"/>
    </xf>
    <xf numFmtId="44" fontId="5" fillId="0" borderId="0">
      <alignment vertical="top" wrapText="1"/>
    </xf>
    <xf numFmtId="0" fontId="6" fillId="0" borderId="0"/>
    <xf numFmtId="0" fontId="9" fillId="0" borderId="0"/>
  </cellStyleXfs>
  <cellXfs count="257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wrapText="1"/>
    </xf>
    <xf numFmtId="174" fontId="4" fillId="0" borderId="1" xfId="0" applyNumberFormat="1" applyFont="1" applyFill="1" applyBorder="1" applyAlignment="1">
      <alignment horizontal="right" wrapText="1"/>
    </xf>
    <xf numFmtId="0" fontId="2" fillId="0" borderId="1" xfId="0" applyNumberFormat="1" applyFont="1" applyFill="1" applyBorder="1" applyAlignment="1">
      <alignment horizontal="center" vertical="top" wrapText="1"/>
    </xf>
    <xf numFmtId="44" fontId="7" fillId="0" borderId="0" xfId="0" applyFont="1" applyFill="1" applyAlignment="1"/>
    <xf numFmtId="44" fontId="10" fillId="0" borderId="0" xfId="0" applyFont="1" applyFill="1" applyAlignment="1">
      <alignment horizontal="left"/>
    </xf>
    <xf numFmtId="174" fontId="10" fillId="0" borderId="0" xfId="0" applyNumberFormat="1" applyFont="1" applyFill="1" applyAlignment="1"/>
    <xf numFmtId="175" fontId="10" fillId="0" borderId="0" xfId="0" applyNumberFormat="1" applyFont="1" applyFill="1" applyAlignment="1"/>
    <xf numFmtId="44" fontId="10" fillId="0" borderId="0" xfId="0" applyFont="1" applyFill="1" applyAlignment="1"/>
    <xf numFmtId="44" fontId="11" fillId="0" borderId="0" xfId="0" applyFont="1" applyFill="1" applyAlignment="1">
      <alignment horizontal="left" wrapText="1"/>
    </xf>
    <xf numFmtId="44" fontId="11" fillId="0" borderId="0" xfId="0" applyFont="1" applyFill="1" applyAlignment="1">
      <alignment horizontal="center"/>
    </xf>
    <xf numFmtId="174" fontId="10" fillId="0" borderId="0" xfId="0" applyNumberFormat="1" applyFont="1" applyFill="1" applyAlignment="1">
      <alignment horizontal="right"/>
    </xf>
    <xf numFmtId="174" fontId="10" fillId="0" borderId="0" xfId="0" applyNumberFormat="1" applyFont="1" applyFill="1" applyBorder="1" applyAlignment="1"/>
    <xf numFmtId="175" fontId="10" fillId="0" borderId="0" xfId="0" applyNumberFormat="1" applyFont="1" applyFill="1" applyBorder="1" applyAlignment="1"/>
    <xf numFmtId="44" fontId="10" fillId="0" borderId="0" xfId="0" applyFont="1" applyFill="1" applyBorder="1" applyAlignment="1"/>
    <xf numFmtId="49" fontId="11" fillId="0" borderId="2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/>
    <xf numFmtId="174" fontId="10" fillId="2" borderId="0" xfId="0" applyNumberFormat="1" applyFont="1" applyFill="1" applyAlignment="1"/>
    <xf numFmtId="175" fontId="10" fillId="2" borderId="0" xfId="0" applyNumberFormat="1" applyFont="1" applyFill="1" applyBorder="1" applyAlignment="1"/>
    <xf numFmtId="44" fontId="10" fillId="2" borderId="0" xfId="0" applyFont="1" applyFill="1" applyAlignment="1"/>
    <xf numFmtId="174" fontId="11" fillId="0" borderId="2" xfId="0" applyNumberFormat="1" applyFont="1" applyFill="1" applyBorder="1" applyAlignment="1">
      <alignment horizontal="center" vertical="center"/>
    </xf>
    <xf numFmtId="0" fontId="13" fillId="0" borderId="0" xfId="1" applyFont="1"/>
    <xf numFmtId="0" fontId="14" fillId="0" borderId="0" xfId="1" applyFont="1" applyBorder="1" applyAlignment="1"/>
    <xf numFmtId="0" fontId="6" fillId="0" borderId="0" xfId="1" applyAlignment="1"/>
    <xf numFmtId="0" fontId="14" fillId="0" borderId="0" xfId="1" applyFont="1" applyBorder="1" applyAlignment="1">
      <alignment wrapText="1"/>
    </xf>
    <xf numFmtId="0" fontId="11" fillId="0" borderId="0" xfId="1" applyFont="1" applyBorder="1" applyAlignment="1"/>
    <xf numFmtId="0" fontId="8" fillId="0" borderId="0" xfId="1" applyFont="1" applyBorder="1" applyAlignment="1">
      <alignment horizontal="center" wrapText="1"/>
    </xf>
    <xf numFmtId="0" fontId="8" fillId="0" borderId="0" xfId="1" applyFont="1" applyBorder="1" applyAlignment="1">
      <alignment wrapText="1"/>
    </xf>
    <xf numFmtId="0" fontId="8" fillId="0" borderId="0" xfId="1" applyFont="1" applyBorder="1" applyAlignment="1">
      <alignment horizontal="left"/>
    </xf>
    <xf numFmtId="0" fontId="6" fillId="0" borderId="0" xfId="1" applyAlignment="1">
      <alignment wrapText="1"/>
    </xf>
    <xf numFmtId="0" fontId="13" fillId="0" borderId="0" xfId="1" applyFont="1" applyAlignment="1">
      <alignment wrapText="1"/>
    </xf>
    <xf numFmtId="174" fontId="16" fillId="0" borderId="0" xfId="1" applyNumberFormat="1" applyFont="1" applyBorder="1" applyAlignment="1">
      <alignment wrapText="1"/>
    </xf>
    <xf numFmtId="174" fontId="17" fillId="0" borderId="0" xfId="1" applyNumberFormat="1" applyFont="1" applyBorder="1" applyAlignment="1">
      <alignment wrapText="1"/>
    </xf>
    <xf numFmtId="2" fontId="13" fillId="0" borderId="0" xfId="1" applyNumberFormat="1" applyFont="1"/>
    <xf numFmtId="49" fontId="12" fillId="0" borderId="2" xfId="1" applyNumberFormat="1" applyFont="1" applyBorder="1" applyAlignment="1">
      <alignment horizontal="center" vertical="top"/>
    </xf>
    <xf numFmtId="49" fontId="12" fillId="0" borderId="2" xfId="1" applyNumberFormat="1" applyFont="1" applyBorder="1" applyAlignment="1">
      <alignment horizontal="center"/>
    </xf>
    <xf numFmtId="1" fontId="12" fillId="0" borderId="2" xfId="1" applyNumberFormat="1" applyFont="1" applyBorder="1" applyAlignment="1">
      <alignment horizontal="center"/>
    </xf>
    <xf numFmtId="174" fontId="12" fillId="0" borderId="0" xfId="1" applyNumberFormat="1" applyFont="1" applyBorder="1" applyAlignment="1">
      <alignment horizontal="right"/>
    </xf>
    <xf numFmtId="0" fontId="13" fillId="0" borderId="0" xfId="1" applyFont="1" applyFill="1"/>
    <xf numFmtId="174" fontId="14" fillId="0" borderId="2" xfId="1" applyNumberFormat="1" applyFont="1" applyFill="1" applyBorder="1" applyAlignment="1">
      <alignment horizontal="right"/>
    </xf>
    <xf numFmtId="2" fontId="13" fillId="0" borderId="0" xfId="1" applyNumberFormat="1" applyFont="1" applyFill="1"/>
    <xf numFmtId="174" fontId="13" fillId="0" borderId="0" xfId="1" applyNumberFormat="1" applyFont="1" applyFill="1"/>
    <xf numFmtId="176" fontId="13" fillId="0" borderId="0" xfId="1" applyNumberFormat="1" applyFont="1" applyBorder="1"/>
    <xf numFmtId="0" fontId="13" fillId="0" borderId="0" xfId="1" applyFont="1" applyBorder="1"/>
    <xf numFmtId="174" fontId="14" fillId="2" borderId="2" xfId="1" applyNumberFormat="1" applyFont="1" applyFill="1" applyBorder="1" applyAlignment="1">
      <alignment horizontal="right"/>
    </xf>
    <xf numFmtId="174" fontId="14" fillId="2" borderId="0" xfId="1" applyNumberFormat="1" applyFont="1" applyFill="1" applyBorder="1" applyAlignment="1">
      <alignment horizontal="center"/>
    </xf>
    <xf numFmtId="174" fontId="13" fillId="0" borderId="0" xfId="1" applyNumberFormat="1" applyFont="1"/>
    <xf numFmtId="4" fontId="13" fillId="0" borderId="0" xfId="1" applyNumberFormat="1" applyFont="1"/>
    <xf numFmtId="0" fontId="6" fillId="0" borderId="0" xfId="1"/>
    <xf numFmtId="0" fontId="14" fillId="0" borderId="0" xfId="1" applyFont="1" applyBorder="1" applyAlignment="1">
      <alignment horizontal="left" wrapText="1"/>
    </xf>
    <xf numFmtId="0" fontId="20" fillId="0" borderId="2" xfId="1" applyFont="1" applyBorder="1" applyAlignment="1">
      <alignment horizontal="center" vertical="top"/>
    </xf>
    <xf numFmtId="174" fontId="20" fillId="0" borderId="2" xfId="1" applyNumberFormat="1" applyFont="1" applyBorder="1" applyAlignment="1">
      <alignment horizontal="center" wrapText="1"/>
    </xf>
    <xf numFmtId="0" fontId="21" fillId="0" borderId="2" xfId="1" applyFont="1" applyBorder="1" applyAlignment="1">
      <alignment horizontal="center" vertical="top"/>
    </xf>
    <xf numFmtId="174" fontId="21" fillId="0" borderId="2" xfId="1" applyNumberFormat="1" applyFont="1" applyBorder="1" applyAlignment="1">
      <alignment horizontal="center" wrapText="1"/>
    </xf>
    <xf numFmtId="174" fontId="20" fillId="2" borderId="2" xfId="1" applyNumberFormat="1" applyFont="1" applyFill="1" applyBorder="1" applyAlignment="1">
      <alignment horizontal="center" wrapText="1"/>
    </xf>
    <xf numFmtId="0" fontId="22" fillId="0" borderId="2" xfId="1" applyFont="1" applyBorder="1"/>
    <xf numFmtId="174" fontId="19" fillId="0" borderId="2" xfId="1" applyNumberFormat="1" applyFont="1" applyBorder="1" applyAlignment="1">
      <alignment horizontal="center" wrapText="1"/>
    </xf>
    <xf numFmtId="44" fontId="12" fillId="0" borderId="2" xfId="0" applyFont="1" applyBorder="1" applyAlignment="1">
      <alignment horizontal="justify" vertical="top" wrapText="1"/>
    </xf>
    <xf numFmtId="44" fontId="30" fillId="2" borderId="2" xfId="0" applyFont="1" applyFill="1" applyBorder="1" applyAlignment="1">
      <alignment wrapText="1"/>
    </xf>
    <xf numFmtId="44" fontId="12" fillId="0" borderId="2" xfId="0" applyFont="1" applyBorder="1" applyAlignment="1">
      <alignment horizontal="center" vertical="top" wrapText="1"/>
    </xf>
    <xf numFmtId="44" fontId="12" fillId="0" borderId="2" xfId="0" applyFont="1" applyBorder="1" applyAlignment="1">
      <alignment vertical="top" wrapText="1"/>
    </xf>
    <xf numFmtId="174" fontId="14" fillId="0" borderId="2" xfId="0" applyNumberFormat="1" applyFont="1" applyBorder="1" applyAlignment="1">
      <alignment horizontal="right"/>
    </xf>
    <xf numFmtId="174" fontId="14" fillId="0" borderId="2" xfId="1" applyNumberFormat="1" applyFont="1" applyBorder="1" applyAlignment="1">
      <alignment horizontal="right"/>
    </xf>
    <xf numFmtId="174" fontId="14" fillId="2" borderId="2" xfId="0" applyNumberFormat="1" applyFont="1" applyFill="1" applyBorder="1" applyAlignment="1">
      <alignment horizontal="right"/>
    </xf>
    <xf numFmtId="44" fontId="14" fillId="0" borderId="2" xfId="0" applyFont="1" applyBorder="1" applyAlignment="1">
      <alignment horizontal="center" vertical="top" wrapText="1"/>
    </xf>
    <xf numFmtId="44" fontId="14" fillId="0" borderId="2" xfId="0" applyFont="1" applyBorder="1" applyAlignment="1">
      <alignment vertical="top" wrapText="1"/>
    </xf>
    <xf numFmtId="174" fontId="14" fillId="0" borderId="2" xfId="1" applyNumberFormat="1" applyFont="1" applyBorder="1"/>
    <xf numFmtId="44" fontId="14" fillId="0" borderId="2" xfId="0" applyFont="1" applyBorder="1" applyAlignment="1">
      <alignment horizontal="left" vertical="top" wrapText="1"/>
    </xf>
    <xf numFmtId="4" fontId="14" fillId="0" borderId="2" xfId="0" applyNumberFormat="1" applyFont="1" applyBorder="1" applyAlignment="1">
      <alignment horizontal="left" vertical="top" wrapText="1"/>
    </xf>
    <xf numFmtId="44" fontId="14" fillId="0" borderId="2" xfId="0" applyFont="1" applyBorder="1" applyAlignment="1">
      <alignment horizontal="justify" vertical="top" wrapText="1"/>
    </xf>
    <xf numFmtId="174" fontId="13" fillId="0" borderId="2" xfId="1" applyNumberFormat="1" applyFont="1" applyBorder="1"/>
    <xf numFmtId="0" fontId="13" fillId="0" borderId="2" xfId="1" applyFont="1" applyBorder="1"/>
    <xf numFmtId="44" fontId="30" fillId="0" borderId="2" xfId="0" applyFont="1" applyFill="1" applyBorder="1" applyAlignment="1">
      <alignment wrapText="1"/>
    </xf>
    <xf numFmtId="49" fontId="26" fillId="0" borderId="2" xfId="0" applyNumberFormat="1" applyFont="1" applyFill="1" applyBorder="1" applyAlignment="1">
      <alignment horizontal="center" wrapText="1"/>
    </xf>
    <xf numFmtId="49" fontId="40" fillId="0" borderId="2" xfId="0" applyNumberFormat="1" applyFont="1" applyFill="1" applyBorder="1" applyAlignment="1">
      <alignment horizontal="center"/>
    </xf>
    <xf numFmtId="49" fontId="0" fillId="0" borderId="2" xfId="0" applyNumberFormat="1" applyBorder="1" applyAlignment="1">
      <alignment horizontal="center" wrapText="1"/>
    </xf>
    <xf numFmtId="49" fontId="34" fillId="0" borderId="2" xfId="0" applyNumberFormat="1" applyFont="1" applyBorder="1" applyAlignment="1">
      <alignment horizontal="center" wrapText="1"/>
    </xf>
    <xf numFmtId="49" fontId="12" fillId="0" borderId="2" xfId="5" applyNumberFormat="1" applyFont="1" applyBorder="1" applyAlignment="1">
      <alignment horizontal="left" vertical="top"/>
    </xf>
    <xf numFmtId="0" fontId="12" fillId="0" borderId="2" xfId="5" applyFont="1" applyBorder="1" applyAlignment="1">
      <alignment vertical="top" wrapText="1"/>
    </xf>
    <xf numFmtId="4" fontId="12" fillId="2" borderId="2" xfId="6" applyNumberFormat="1" applyFont="1" applyFill="1" applyBorder="1"/>
    <xf numFmtId="0" fontId="12" fillId="0" borderId="2" xfId="5" applyFont="1" applyBorder="1" applyAlignment="1">
      <alignment horizontal="left" vertical="top"/>
    </xf>
    <xf numFmtId="174" fontId="12" fillId="2" borderId="2" xfId="6" applyNumberFormat="1" applyFont="1" applyFill="1" applyBorder="1"/>
    <xf numFmtId="0" fontId="44" fillId="0" borderId="2" xfId="5" applyFont="1" applyBorder="1" applyAlignment="1">
      <alignment vertical="top" wrapText="1"/>
    </xf>
    <xf numFmtId="49" fontId="41" fillId="0" borderId="1" xfId="0" applyNumberFormat="1" applyFont="1" applyFill="1" applyBorder="1" applyAlignment="1">
      <alignment horizontal="left" wrapText="1"/>
    </xf>
    <xf numFmtId="0" fontId="41" fillId="0" borderId="1" xfId="0" applyNumberFormat="1" applyFont="1" applyFill="1" applyBorder="1" applyAlignment="1">
      <alignment horizontal="left" wrapText="1"/>
    </xf>
    <xf numFmtId="174" fontId="14" fillId="2" borderId="2" xfId="6" applyNumberFormat="1" applyFont="1" applyFill="1" applyBorder="1"/>
    <xf numFmtId="0" fontId="42" fillId="0" borderId="1" xfId="0" applyNumberFormat="1" applyFont="1" applyFill="1" applyBorder="1" applyAlignment="1">
      <alignment horizontal="left" wrapText="1"/>
    </xf>
    <xf numFmtId="49" fontId="41" fillId="0" borderId="3" xfId="0" applyNumberFormat="1" applyFont="1" applyFill="1" applyBorder="1" applyAlignment="1">
      <alignment horizontal="left" wrapText="1"/>
    </xf>
    <xf numFmtId="0" fontId="41" fillId="0" borderId="3" xfId="0" applyNumberFormat="1" applyFont="1" applyFill="1" applyBorder="1" applyAlignment="1">
      <alignment horizontal="left" wrapText="1"/>
    </xf>
    <xf numFmtId="174" fontId="14" fillId="2" borderId="4" xfId="6" applyNumberFormat="1" applyFont="1" applyFill="1" applyBorder="1"/>
    <xf numFmtId="44" fontId="12" fillId="0" borderId="2" xfId="0" applyFont="1" applyBorder="1" applyAlignment="1">
      <alignment wrapText="1"/>
    </xf>
    <xf numFmtId="44" fontId="14" fillId="0" borderId="2" xfId="0" applyFont="1" applyBorder="1" applyAlignment="1">
      <alignment wrapText="1"/>
    </xf>
    <xf numFmtId="0" fontId="14" fillId="0" borderId="2" xfId="5" applyFont="1" applyBorder="1" applyAlignment="1">
      <alignment vertical="top" wrapText="1"/>
    </xf>
    <xf numFmtId="0" fontId="14" fillId="0" borderId="2" xfId="5" applyFont="1" applyBorder="1" applyAlignment="1">
      <alignment horizontal="left" vertical="top"/>
    </xf>
    <xf numFmtId="0" fontId="12" fillId="0" borderId="2" xfId="5" applyFont="1" applyFill="1" applyBorder="1" applyAlignment="1">
      <alignment horizontal="left" vertical="top"/>
    </xf>
    <xf numFmtId="0" fontId="14" fillId="2" borderId="2" xfId="5" applyFont="1" applyFill="1" applyBorder="1" applyAlignment="1">
      <alignment horizontal="left" vertical="top"/>
    </xf>
    <xf numFmtId="44" fontId="14" fillId="2" borderId="2" xfId="0" applyFont="1" applyFill="1" applyBorder="1" applyAlignment="1">
      <alignment wrapText="1"/>
    </xf>
    <xf numFmtId="0" fontId="14" fillId="2" borderId="2" xfId="5" applyFont="1" applyFill="1" applyBorder="1" applyAlignment="1">
      <alignment vertical="top" wrapText="1"/>
    </xf>
    <xf numFmtId="0" fontId="12" fillId="2" borderId="2" xfId="5" applyFont="1" applyFill="1" applyBorder="1" applyAlignment="1">
      <alignment horizontal="left" vertical="top"/>
    </xf>
    <xf numFmtId="44" fontId="12" fillId="2" borderId="2" xfId="0" applyFont="1" applyFill="1" applyBorder="1" applyAlignment="1">
      <alignment wrapText="1"/>
    </xf>
    <xf numFmtId="4" fontId="14" fillId="2" borderId="2" xfId="6" applyNumberFormat="1" applyFont="1" applyFill="1" applyBorder="1"/>
    <xf numFmtId="44" fontId="0" fillId="2" borderId="2" xfId="0" applyFill="1" applyBorder="1" applyAlignment="1">
      <alignment horizontal="center" wrapText="1"/>
    </xf>
    <xf numFmtId="49" fontId="0" fillId="2" borderId="2" xfId="0" applyNumberFormat="1" applyFill="1" applyBorder="1" applyAlignment="1">
      <alignment horizontal="center" wrapText="1"/>
    </xf>
    <xf numFmtId="174" fontId="3" fillId="2" borderId="2" xfId="0" applyNumberFormat="1" applyFont="1" applyFill="1" applyBorder="1" applyAlignment="1">
      <alignment horizontal="right" wrapText="1"/>
    </xf>
    <xf numFmtId="49" fontId="40" fillId="2" borderId="2" xfId="0" applyNumberFormat="1" applyFont="1" applyFill="1" applyBorder="1" applyAlignment="1">
      <alignment horizontal="center"/>
    </xf>
    <xf numFmtId="174" fontId="4" fillId="2" borderId="2" xfId="0" applyNumberFormat="1" applyFont="1" applyFill="1" applyBorder="1" applyAlignment="1">
      <alignment horizontal="right" wrapText="1"/>
    </xf>
    <xf numFmtId="3" fontId="43" fillId="2" borderId="2" xfId="0" applyNumberFormat="1" applyFont="1" applyFill="1" applyBorder="1" applyAlignment="1">
      <alignment horizontal="right" wrapText="1"/>
    </xf>
    <xf numFmtId="4" fontId="4" fillId="2" borderId="2" xfId="0" applyNumberFormat="1" applyFont="1" applyFill="1" applyBorder="1" applyAlignment="1">
      <alignment horizontal="right" wrapText="1"/>
    </xf>
    <xf numFmtId="49" fontId="34" fillId="2" borderId="2" xfId="0" applyNumberFormat="1" applyFont="1" applyFill="1" applyBorder="1" applyAlignment="1">
      <alignment horizontal="center" wrapText="1"/>
    </xf>
    <xf numFmtId="0" fontId="24" fillId="0" borderId="2" xfId="0" applyNumberFormat="1" applyFont="1" applyFill="1" applyBorder="1" applyAlignment="1">
      <alignment horizontal="left" wrapText="1"/>
    </xf>
    <xf numFmtId="49" fontId="4" fillId="0" borderId="2" xfId="0" applyNumberFormat="1" applyFont="1" applyFill="1" applyBorder="1" applyAlignment="1">
      <alignment horizontal="left" wrapText="1"/>
    </xf>
    <xf numFmtId="174" fontId="3" fillId="0" borderId="2" xfId="0" applyNumberFormat="1" applyFont="1" applyFill="1" applyBorder="1" applyAlignment="1">
      <alignment horizontal="right" wrapText="1"/>
    </xf>
    <xf numFmtId="44" fontId="29" fillId="0" borderId="2" xfId="0" applyFont="1" applyBorder="1" applyAlignment="1">
      <alignment wrapText="1"/>
    </xf>
    <xf numFmtId="49" fontId="0" fillId="0" borderId="2" xfId="0" applyNumberFormat="1" applyFill="1" applyBorder="1" applyAlignment="1">
      <alignment horizontal="center" wrapText="1"/>
    </xf>
    <xf numFmtId="44" fontId="29" fillId="0" borderId="5" xfId="0" applyFont="1" applyBorder="1" applyAlignment="1">
      <alignment wrapText="1"/>
    </xf>
    <xf numFmtId="174" fontId="4" fillId="0" borderId="2" xfId="0" applyNumberFormat="1" applyFont="1" applyFill="1" applyBorder="1" applyAlignment="1">
      <alignment horizontal="right" wrapText="1"/>
    </xf>
    <xf numFmtId="44" fontId="0" fillId="0" borderId="2" xfId="0" applyBorder="1" applyAlignment="1">
      <alignment wrapText="1"/>
    </xf>
    <xf numFmtId="44" fontId="50" fillId="0" borderId="2" xfId="0" applyFont="1" applyBorder="1" applyAlignment="1">
      <alignment wrapText="1"/>
    </xf>
    <xf numFmtId="44" fontId="46" fillId="0" borderId="2" xfId="0" applyFont="1" applyBorder="1" applyAlignment="1">
      <alignment wrapText="1"/>
    </xf>
    <xf numFmtId="44" fontId="28" fillId="0" borderId="6" xfId="0" applyNumberFormat="1" applyFont="1" applyFill="1" applyBorder="1" applyAlignment="1">
      <alignment wrapText="1"/>
    </xf>
    <xf numFmtId="49" fontId="53" fillId="0" borderId="2" xfId="0" applyNumberFormat="1" applyFont="1" applyFill="1" applyBorder="1" applyAlignment="1">
      <alignment horizontal="center"/>
    </xf>
    <xf numFmtId="44" fontId="0" fillId="0" borderId="5" xfId="0" applyBorder="1" applyAlignment="1">
      <alignment wrapText="1"/>
    </xf>
    <xf numFmtId="44" fontId="0" fillId="2" borderId="2" xfId="0" applyFill="1" applyBorder="1">
      <alignment vertical="top" wrapText="1"/>
    </xf>
    <xf numFmtId="44" fontId="51" fillId="0" borderId="2" xfId="0" applyFont="1" applyBorder="1" applyAlignment="1">
      <alignment wrapText="1"/>
    </xf>
    <xf numFmtId="44" fontId="47" fillId="0" borderId="2" xfId="0" applyNumberFormat="1" applyFont="1" applyFill="1" applyBorder="1" applyAlignment="1">
      <alignment wrapText="1"/>
    </xf>
    <xf numFmtId="44" fontId="27" fillId="0" borderId="2" xfId="0" applyFont="1" applyBorder="1" applyAlignment="1">
      <alignment wrapText="1"/>
    </xf>
    <xf numFmtId="44" fontId="0" fillId="0" borderId="2" xfId="0" applyBorder="1" applyAlignment="1">
      <alignment horizontal="center" wrapText="1"/>
    </xf>
    <xf numFmtId="44" fontId="35" fillId="0" borderId="2" xfId="0" applyFont="1" applyBorder="1" applyAlignment="1">
      <alignment wrapText="1"/>
    </xf>
    <xf numFmtId="49" fontId="40" fillId="0" borderId="2" xfId="0" applyNumberFormat="1" applyFont="1" applyBorder="1" applyAlignment="1">
      <alignment horizontal="center"/>
    </xf>
    <xf numFmtId="44" fontId="0" fillId="0" borderId="2" xfId="0" applyNumberFormat="1" applyFont="1" applyFill="1" applyBorder="1" applyAlignment="1">
      <alignment vertical="top" wrapText="1"/>
    </xf>
    <xf numFmtId="44" fontId="30" fillId="0" borderId="2" xfId="0" applyFont="1" applyBorder="1" applyAlignment="1">
      <alignment wrapText="1"/>
    </xf>
    <xf numFmtId="44" fontId="26" fillId="0" borderId="2" xfId="0" applyFont="1" applyBorder="1" applyAlignment="1">
      <alignment wrapText="1"/>
    </xf>
    <xf numFmtId="49" fontId="31" fillId="0" borderId="2" xfId="0" applyNumberFormat="1" applyFont="1" applyBorder="1" applyAlignment="1">
      <alignment horizontal="center"/>
    </xf>
    <xf numFmtId="44" fontId="30" fillId="0" borderId="5" xfId="0" applyFont="1" applyFill="1" applyBorder="1" applyAlignment="1">
      <alignment wrapText="1"/>
    </xf>
    <xf numFmtId="49" fontId="14" fillId="0" borderId="2" xfId="0" applyNumberFormat="1" applyFont="1" applyFill="1" applyBorder="1" applyAlignment="1">
      <alignment vertical="top" wrapText="1"/>
    </xf>
    <xf numFmtId="44" fontId="47" fillId="0" borderId="6" xfId="0" applyNumberFormat="1" applyFont="1" applyFill="1" applyBorder="1" applyAlignment="1">
      <alignment wrapText="1"/>
    </xf>
    <xf numFmtId="44" fontId="4" fillId="0" borderId="2" xfId="0" applyFont="1" applyBorder="1" applyAlignment="1">
      <alignment wrapText="1"/>
    </xf>
    <xf numFmtId="44" fontId="34" fillId="0" borderId="5" xfId="0" applyFont="1" applyBorder="1" applyAlignment="1">
      <alignment wrapText="1"/>
    </xf>
    <xf numFmtId="44" fontId="32" fillId="0" borderId="2" xfId="0" applyFont="1" applyBorder="1" applyAlignment="1">
      <alignment wrapText="1"/>
    </xf>
    <xf numFmtId="49" fontId="14" fillId="0" borderId="2" xfId="0" applyNumberFormat="1" applyFont="1" applyBorder="1" applyAlignment="1">
      <alignment vertical="top" wrapText="1"/>
    </xf>
    <xf numFmtId="44" fontId="46" fillId="0" borderId="5" xfId="0" applyFont="1" applyBorder="1" applyAlignment="1">
      <alignment wrapText="1"/>
    </xf>
    <xf numFmtId="49" fontId="0" fillId="0" borderId="7" xfId="0" applyNumberFormat="1" applyBorder="1" applyAlignment="1">
      <alignment horizontal="center" wrapText="1"/>
    </xf>
    <xf numFmtId="49" fontId="40" fillId="0" borderId="7" xfId="0" applyNumberFormat="1" applyFont="1" applyBorder="1" applyAlignment="1">
      <alignment horizontal="center"/>
    </xf>
    <xf numFmtId="49" fontId="0" fillId="2" borderId="7" xfId="0" applyNumberFormat="1" applyFill="1" applyBorder="1" applyAlignment="1">
      <alignment horizontal="center" wrapText="1"/>
    </xf>
    <xf numFmtId="49" fontId="14" fillId="0" borderId="7" xfId="0" applyNumberFormat="1" applyFont="1" applyBorder="1" applyAlignment="1">
      <alignment vertical="top" wrapText="1"/>
    </xf>
    <xf numFmtId="174" fontId="4" fillId="2" borderId="8" xfId="0" applyNumberFormat="1" applyFont="1" applyFill="1" applyBorder="1" applyAlignment="1">
      <alignment horizontal="right" wrapText="1"/>
    </xf>
    <xf numFmtId="44" fontId="33" fillId="0" borderId="2" xfId="0" applyFont="1" applyBorder="1" applyAlignment="1">
      <alignment wrapText="1"/>
    </xf>
    <xf numFmtId="174" fontId="4" fillId="2" borderId="1" xfId="0" applyNumberFormat="1" applyFont="1" applyFill="1" applyBorder="1" applyAlignment="1">
      <alignment horizontal="right" wrapText="1"/>
    </xf>
    <xf numFmtId="44" fontId="46" fillId="0" borderId="7" xfId="0" applyFont="1" applyBorder="1" applyAlignment="1">
      <alignment wrapText="1"/>
    </xf>
    <xf numFmtId="49" fontId="34" fillId="0" borderId="2" xfId="0" applyNumberFormat="1" applyFont="1" applyFill="1" applyBorder="1" applyAlignment="1">
      <alignment horizontal="center" wrapText="1"/>
    </xf>
    <xf numFmtId="44" fontId="28" fillId="0" borderId="2" xfId="0" applyFont="1" applyBorder="1" applyAlignment="1">
      <alignment wrapText="1"/>
    </xf>
    <xf numFmtId="0" fontId="0" fillId="0" borderId="2" xfId="0" applyNumberFormat="1" applyFont="1" applyFill="1" applyBorder="1" applyAlignment="1">
      <alignment vertical="top" wrapText="1"/>
    </xf>
    <xf numFmtId="174" fontId="0" fillId="0" borderId="2" xfId="0" applyNumberFormat="1" applyFont="1" applyFill="1" applyBorder="1" applyAlignment="1">
      <alignment vertical="top" wrapText="1"/>
    </xf>
    <xf numFmtId="44" fontId="29" fillId="0" borderId="2" xfId="0" applyFont="1" applyFill="1" applyBorder="1" applyAlignment="1">
      <alignment wrapText="1"/>
    </xf>
    <xf numFmtId="0" fontId="29" fillId="0" borderId="5" xfId="0" applyNumberFormat="1" applyFont="1" applyBorder="1" applyAlignment="1">
      <alignment wrapText="1"/>
    </xf>
    <xf numFmtId="44" fontId="48" fillId="0" borderId="2" xfId="0" applyNumberFormat="1" applyFont="1" applyFill="1" applyBorder="1" applyAlignment="1">
      <alignment wrapText="1"/>
    </xf>
    <xf numFmtId="44" fontId="37" fillId="0" borderId="5" xfId="0" applyFont="1" applyBorder="1" applyAlignment="1">
      <alignment wrapText="1"/>
    </xf>
    <xf numFmtId="44" fontId="46" fillId="2" borderId="2" xfId="0" applyFont="1" applyFill="1" applyBorder="1" applyAlignment="1">
      <alignment wrapText="1"/>
    </xf>
    <xf numFmtId="49" fontId="3" fillId="2" borderId="2" xfId="0" applyNumberFormat="1" applyFont="1" applyFill="1" applyBorder="1" applyAlignment="1" applyProtection="1">
      <alignment horizontal="left" vertical="top" wrapText="1"/>
    </xf>
    <xf numFmtId="44" fontId="29" fillId="0" borderId="5" xfId="0" applyFont="1" applyFill="1" applyBorder="1" applyAlignment="1">
      <alignment wrapText="1"/>
    </xf>
    <xf numFmtId="174" fontId="14" fillId="0" borderId="2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174" fontId="14" fillId="0" borderId="2" xfId="0" applyNumberFormat="1" applyFont="1" applyBorder="1" applyAlignment="1">
      <alignment horizontal="center"/>
    </xf>
    <xf numFmtId="44" fontId="45" fillId="0" borderId="2" xfId="0" applyFont="1" applyBorder="1" applyAlignment="1">
      <alignment wrapText="1"/>
    </xf>
    <xf numFmtId="44" fontId="32" fillId="0" borderId="2" xfId="0" applyFont="1" applyFill="1" applyBorder="1" applyAlignment="1">
      <alignment wrapText="1"/>
    </xf>
    <xf numFmtId="44" fontId="38" fillId="0" borderId="5" xfId="0" applyFont="1" applyFill="1" applyBorder="1" applyAlignment="1">
      <alignment wrapText="1"/>
    </xf>
    <xf numFmtId="0" fontId="46" fillId="0" borderId="5" xfId="0" applyNumberFormat="1" applyFont="1" applyFill="1" applyBorder="1" applyAlignment="1">
      <alignment wrapText="1"/>
    </xf>
    <xf numFmtId="44" fontId="49" fillId="0" borderId="2" xfId="0" applyFont="1" applyBorder="1" applyAlignment="1">
      <alignment wrapText="1"/>
    </xf>
    <xf numFmtId="44" fontId="25" fillId="0" borderId="2" xfId="0" applyFont="1" applyFill="1" applyBorder="1" applyAlignment="1">
      <alignment vertical="top" wrapText="1"/>
    </xf>
    <xf numFmtId="44" fontId="52" fillId="0" borderId="2" xfId="0" applyFont="1" applyBorder="1" applyAlignment="1">
      <alignment wrapText="1"/>
    </xf>
    <xf numFmtId="0" fontId="30" fillId="0" borderId="5" xfId="0" applyNumberFormat="1" applyFont="1" applyFill="1" applyBorder="1" applyAlignment="1">
      <alignment wrapText="1"/>
    </xf>
    <xf numFmtId="44" fontId="29" fillId="2" borderId="2" xfId="0" applyFont="1" applyFill="1" applyBorder="1" applyAlignment="1">
      <alignment wrapText="1"/>
    </xf>
    <xf numFmtId="49" fontId="10" fillId="0" borderId="2" xfId="0" applyNumberFormat="1" applyFont="1" applyBorder="1" applyAlignment="1">
      <alignment wrapText="1"/>
    </xf>
    <xf numFmtId="49" fontId="10" fillId="0" borderId="7" xfId="0" applyNumberFormat="1" applyFont="1" applyBorder="1" applyAlignment="1">
      <alignment wrapText="1"/>
    </xf>
    <xf numFmtId="44" fontId="32" fillId="0" borderId="0" xfId="0" applyFont="1" applyFill="1" applyBorder="1" applyAlignment="1">
      <alignment wrapText="1"/>
    </xf>
    <xf numFmtId="49" fontId="5" fillId="2" borderId="2" xfId="0" applyNumberFormat="1" applyFont="1" applyFill="1" applyBorder="1" applyAlignment="1">
      <alignment horizontal="center" wrapText="1"/>
    </xf>
    <xf numFmtId="44" fontId="25" fillId="0" borderId="2" xfId="0" applyFont="1" applyBorder="1" applyAlignment="1">
      <alignment wrapText="1"/>
    </xf>
    <xf numFmtId="44" fontId="0" fillId="0" borderId="5" xfId="0" applyFill="1" applyBorder="1" applyAlignment="1">
      <alignment vertical="top" wrapText="1"/>
    </xf>
    <xf numFmtId="49" fontId="54" fillId="0" borderId="2" xfId="0" applyNumberFormat="1" applyFont="1" applyBorder="1" applyAlignment="1">
      <alignment wrapText="1"/>
    </xf>
    <xf numFmtId="44" fontId="29" fillId="0" borderId="7" xfId="0" applyFont="1" applyBorder="1" applyAlignment="1">
      <alignment wrapText="1"/>
    </xf>
    <xf numFmtId="44" fontId="46" fillId="0" borderId="5" xfId="0" applyFont="1" applyFill="1" applyBorder="1" applyAlignment="1">
      <alignment wrapText="1"/>
    </xf>
    <xf numFmtId="44" fontId="55" fillId="0" borderId="2" xfId="0" applyFont="1" applyFill="1" applyBorder="1" applyAlignment="1">
      <alignment wrapText="1"/>
    </xf>
    <xf numFmtId="44" fontId="56" fillId="0" borderId="2" xfId="0" applyFont="1" applyBorder="1" applyAlignment="1">
      <alignment wrapText="1"/>
    </xf>
    <xf numFmtId="44" fontId="57" fillId="0" borderId="2" xfId="0" applyFont="1" applyBorder="1" applyAlignment="1">
      <alignment wrapText="1"/>
    </xf>
    <xf numFmtId="44" fontId="58" fillId="0" borderId="2" xfId="0" applyFont="1" applyBorder="1" applyAlignment="1">
      <alignment wrapText="1"/>
    </xf>
    <xf numFmtId="44" fontId="34" fillId="0" borderId="2" xfId="0" applyFont="1" applyBorder="1" applyAlignment="1">
      <alignment wrapText="1"/>
    </xf>
    <xf numFmtId="49" fontId="10" fillId="0" borderId="2" xfId="0" applyNumberFormat="1" applyFont="1" applyFill="1" applyBorder="1" applyAlignment="1">
      <alignment wrapText="1"/>
    </xf>
    <xf numFmtId="49" fontId="25" fillId="0" borderId="2" xfId="0" applyNumberFormat="1" applyFont="1" applyBorder="1" applyAlignment="1">
      <alignment horizontal="center" wrapText="1"/>
    </xf>
    <xf numFmtId="44" fontId="12" fillId="0" borderId="2" xfId="0" applyFont="1" applyBorder="1" applyAlignment="1">
      <alignment horizontal="left" vertical="top" wrapText="1"/>
    </xf>
    <xf numFmtId="0" fontId="35" fillId="0" borderId="2" xfId="0" applyNumberFormat="1" applyFont="1" applyFill="1" applyBorder="1" applyAlignment="1">
      <alignment vertical="top" wrapText="1"/>
    </xf>
    <xf numFmtId="44" fontId="0" fillId="0" borderId="2" xfId="0" applyFill="1" applyBorder="1" applyAlignment="1">
      <alignment wrapText="1"/>
    </xf>
    <xf numFmtId="4" fontId="4" fillId="0" borderId="2" xfId="0" applyNumberFormat="1" applyFont="1" applyFill="1" applyBorder="1" applyAlignment="1">
      <alignment horizontal="right" wrapText="1"/>
    </xf>
    <xf numFmtId="0" fontId="12" fillId="2" borderId="2" xfId="5" applyFont="1" applyFill="1" applyBorder="1" applyAlignment="1">
      <alignment vertical="top" wrapText="1"/>
    </xf>
    <xf numFmtId="0" fontId="36" fillId="2" borderId="2" xfId="0" applyNumberFormat="1" applyFont="1" applyFill="1" applyBorder="1" applyAlignment="1">
      <alignment vertical="top" wrapText="1"/>
    </xf>
    <xf numFmtId="174" fontId="59" fillId="2" borderId="2" xfId="6" applyNumberFormat="1" applyFont="1" applyFill="1" applyBorder="1"/>
    <xf numFmtId="174" fontId="28" fillId="2" borderId="2" xfId="0" applyNumberFormat="1" applyFont="1" applyFill="1" applyBorder="1" applyAlignment="1">
      <alignment horizontal="right" wrapText="1"/>
    </xf>
    <xf numFmtId="44" fontId="60" fillId="0" borderId="2" xfId="0" applyFont="1" applyBorder="1" applyAlignment="1">
      <alignment wrapText="1"/>
    </xf>
    <xf numFmtId="44" fontId="36" fillId="2" borderId="2" xfId="0" applyFont="1" applyFill="1" applyBorder="1" applyAlignment="1">
      <alignment wrapText="1"/>
    </xf>
    <xf numFmtId="44" fontId="61" fillId="2" borderId="2" xfId="0" applyNumberFormat="1" applyFont="1" applyFill="1" applyBorder="1" applyAlignment="1">
      <alignment vertical="top" wrapText="1"/>
    </xf>
    <xf numFmtId="49" fontId="1" fillId="0" borderId="8" xfId="0" applyNumberFormat="1" applyFont="1" applyFill="1" applyBorder="1" applyAlignment="1">
      <alignment horizontal="left" wrapText="1"/>
    </xf>
    <xf numFmtId="1" fontId="12" fillId="0" borderId="2" xfId="5" applyNumberFormat="1" applyFont="1" applyBorder="1" applyAlignment="1">
      <alignment horizontal="left" vertical="top"/>
    </xf>
    <xf numFmtId="4" fontId="14" fillId="0" borderId="2" xfId="6" applyNumberFormat="1" applyFont="1" applyFill="1" applyBorder="1"/>
    <xf numFmtId="44" fontId="0" fillId="0" borderId="2" xfId="0" applyNumberFormat="1" applyFont="1" applyFill="1" applyBorder="1" applyAlignment="1">
      <alignment vertical="top" wrapText="1"/>
    </xf>
    <xf numFmtId="1" fontId="0" fillId="0" borderId="2" xfId="0" applyNumberFormat="1" applyFont="1" applyFill="1" applyBorder="1" applyAlignment="1">
      <alignment horizontal="center" vertical="top" wrapText="1"/>
    </xf>
    <xf numFmtId="1" fontId="31" fillId="0" borderId="2" xfId="0" applyNumberFormat="1" applyFont="1" applyFill="1" applyBorder="1" applyAlignment="1">
      <alignment horizontal="center" vertical="top" wrapText="1"/>
    </xf>
    <xf numFmtId="176" fontId="0" fillId="0" borderId="2" xfId="0" applyNumberFormat="1" applyFont="1" applyFill="1" applyBorder="1" applyAlignment="1">
      <alignment vertical="top" wrapText="1"/>
    </xf>
    <xf numFmtId="49" fontId="54" fillId="2" borderId="2" xfId="0" applyNumberFormat="1" applyFont="1" applyFill="1" applyBorder="1" applyAlignment="1">
      <alignment wrapText="1"/>
    </xf>
    <xf numFmtId="174" fontId="10" fillId="0" borderId="0" xfId="0" applyNumberFormat="1" applyFont="1" applyFill="1" applyBorder="1" applyAlignment="1">
      <alignment horizontal="left" vertical="top" wrapText="1"/>
    </xf>
    <xf numFmtId="174" fontId="10" fillId="0" borderId="0" xfId="0" applyNumberFormat="1" applyFont="1" applyFill="1" applyBorder="1" applyAlignment="1">
      <alignment horizontal="left" vertical="top"/>
    </xf>
    <xf numFmtId="44" fontId="12" fillId="0" borderId="0" xfId="0" applyFont="1" applyFill="1" applyAlignment="1">
      <alignment horizontal="center" vertical="top" wrapText="1"/>
    </xf>
    <xf numFmtId="44" fontId="11" fillId="0" borderId="2" xfId="0" applyFont="1" applyFill="1" applyBorder="1" applyAlignment="1">
      <alignment horizontal="center" vertical="center"/>
    </xf>
    <xf numFmtId="174" fontId="11" fillId="0" borderId="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174" fontId="14" fillId="2" borderId="0" xfId="1" applyNumberFormat="1" applyFont="1" applyFill="1" applyBorder="1" applyAlignment="1">
      <alignment horizontal="center"/>
    </xf>
    <xf numFmtId="0" fontId="12" fillId="0" borderId="0" xfId="1" applyFont="1" applyBorder="1" applyAlignment="1">
      <alignment horizontal="center" vertical="top" wrapText="1"/>
    </xf>
    <xf numFmtId="0" fontId="14" fillId="0" borderId="0" xfId="1" applyFont="1" applyBorder="1" applyAlignment="1">
      <alignment horizontal="left" vertical="top" wrapText="1"/>
    </xf>
    <xf numFmtId="0" fontId="14" fillId="0" borderId="0" xfId="1" applyFont="1" applyBorder="1" applyAlignment="1">
      <alignment horizontal="left" vertical="top"/>
    </xf>
    <xf numFmtId="0" fontId="12" fillId="0" borderId="2" xfId="1" applyFont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 wrapText="1"/>
    </xf>
    <xf numFmtId="174" fontId="14" fillId="0" borderId="4" xfId="0" applyNumberFormat="1" applyFont="1" applyBorder="1" applyAlignment="1">
      <alignment horizontal="right"/>
    </xf>
    <xf numFmtId="44" fontId="0" fillId="0" borderId="7" xfId="0" applyNumberFormat="1" applyFont="1" applyFill="1" applyBorder="1" applyAlignment="1">
      <alignment horizontal="right"/>
    </xf>
    <xf numFmtId="174" fontId="14" fillId="0" borderId="4" xfId="1" applyNumberFormat="1" applyFont="1" applyFill="1" applyBorder="1" applyAlignment="1">
      <alignment horizontal="right"/>
    </xf>
    <xf numFmtId="44" fontId="0" fillId="0" borderId="7" xfId="0" applyNumberFormat="1" applyFont="1" applyFill="1" applyBorder="1" applyAlignment="1"/>
    <xf numFmtId="44" fontId="14" fillId="0" borderId="2" xfId="0" applyFont="1" applyBorder="1" applyAlignment="1">
      <alignment horizontal="center" vertical="top" wrapText="1"/>
    </xf>
    <xf numFmtId="44" fontId="14" fillId="0" borderId="2" xfId="0" applyFont="1" applyBorder="1" applyAlignment="1">
      <alignment vertical="top" wrapText="1"/>
    </xf>
    <xf numFmtId="0" fontId="18" fillId="0" borderId="2" xfId="1" applyFont="1" applyBorder="1" applyAlignment="1">
      <alignment horizontal="center" wrapText="1"/>
    </xf>
    <xf numFmtId="0" fontId="18" fillId="0" borderId="2" xfId="1" applyFont="1" applyBorder="1" applyAlignment="1">
      <alignment horizontal="center" vertical="center"/>
    </xf>
    <xf numFmtId="0" fontId="19" fillId="0" borderId="2" xfId="1" applyFont="1" applyBorder="1" applyAlignment="1">
      <alignment horizontal="center" vertical="center"/>
    </xf>
    <xf numFmtId="174" fontId="11" fillId="0" borderId="5" xfId="0" applyNumberFormat="1" applyFont="1" applyFill="1" applyBorder="1" applyAlignment="1">
      <alignment horizontal="center" vertical="center"/>
    </xf>
    <xf numFmtId="44" fontId="0" fillId="0" borderId="10" xfId="0" applyNumberFormat="1" applyFont="1" applyFill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44" fontId="39" fillId="0" borderId="5" xfId="0" applyFont="1" applyBorder="1" applyAlignment="1">
      <alignment wrapText="1"/>
    </xf>
    <xf numFmtId="44" fontId="0" fillId="0" borderId="9" xfId="0" applyNumberFormat="1" applyFont="1" applyFill="1" applyBorder="1" applyAlignment="1">
      <alignment wrapText="1"/>
    </xf>
    <xf numFmtId="44" fontId="0" fillId="0" borderId="10" xfId="0" applyNumberFormat="1" applyFont="1" applyFill="1" applyBorder="1" applyAlignment="1">
      <alignment wrapText="1"/>
    </xf>
    <xf numFmtId="174" fontId="14" fillId="0" borderId="5" xfId="0" applyNumberFormat="1" applyFont="1" applyBorder="1" applyAlignment="1">
      <alignment horizontal="center"/>
    </xf>
    <xf numFmtId="44" fontId="0" fillId="0" borderId="10" xfId="0" applyNumberFormat="1" applyFont="1" applyFill="1" applyBorder="1" applyAlignment="1">
      <alignment horizontal="center"/>
    </xf>
    <xf numFmtId="44" fontId="39" fillId="0" borderId="5" xfId="0" applyFont="1" applyBorder="1" applyAlignment="1">
      <alignment vertical="justify" wrapText="1"/>
    </xf>
    <xf numFmtId="44" fontId="0" fillId="0" borderId="9" xfId="0" applyNumberFormat="1" applyFont="1" applyFill="1" applyBorder="1" applyAlignment="1">
      <alignment vertical="justify" wrapText="1"/>
    </xf>
    <xf numFmtId="44" fontId="0" fillId="0" borderId="10" xfId="0" applyNumberFormat="1" applyFont="1" applyFill="1" applyBorder="1" applyAlignment="1">
      <alignment vertical="justify" wrapText="1"/>
    </xf>
    <xf numFmtId="174" fontId="20" fillId="0" borderId="5" xfId="1" applyNumberFormat="1" applyFont="1" applyBorder="1" applyAlignment="1">
      <alignment horizontal="center" wrapText="1"/>
    </xf>
    <xf numFmtId="174" fontId="20" fillId="0" borderId="10" xfId="1" applyNumberFormat="1" applyFont="1" applyBorder="1" applyAlignment="1">
      <alignment horizontal="center" wrapText="1"/>
    </xf>
    <xf numFmtId="44" fontId="0" fillId="0" borderId="10" xfId="0" applyNumberFormat="1" applyFont="1" applyFill="1" applyBorder="1" applyAlignment="1">
      <alignment horizontal="center" wrapText="1"/>
    </xf>
    <xf numFmtId="174" fontId="23" fillId="0" borderId="5" xfId="1" applyNumberFormat="1" applyFont="1" applyBorder="1" applyAlignment="1">
      <alignment horizontal="center"/>
    </xf>
    <xf numFmtId="0" fontId="21" fillId="0" borderId="2" xfId="1" applyFont="1" applyBorder="1" applyAlignment="1">
      <alignment wrapText="1"/>
    </xf>
    <xf numFmtId="174" fontId="21" fillId="0" borderId="2" xfId="1" applyNumberFormat="1" applyFont="1" applyBorder="1" applyAlignment="1">
      <alignment horizontal="center"/>
    </xf>
    <xf numFmtId="0" fontId="20" fillId="0" borderId="2" xfId="1" applyFont="1" applyBorder="1" applyAlignment="1">
      <alignment vertical="justify" wrapText="1"/>
    </xf>
    <xf numFmtId="174" fontId="20" fillId="0" borderId="2" xfId="1" applyNumberFormat="1" applyFont="1" applyBorder="1" applyAlignment="1">
      <alignment horizontal="center"/>
    </xf>
    <xf numFmtId="0" fontId="20" fillId="0" borderId="2" xfId="1" applyFont="1" applyBorder="1" applyAlignment="1">
      <alignment horizontal="left" vertical="justify" wrapText="1"/>
    </xf>
    <xf numFmtId="0" fontId="19" fillId="0" borderId="2" xfId="1" applyFont="1" applyBorder="1" applyAlignment="1">
      <alignment horizontal="left" wrapText="1"/>
    </xf>
    <xf numFmtId="174" fontId="19" fillId="0" borderId="5" xfId="1" applyNumberFormat="1" applyFont="1" applyBorder="1" applyAlignment="1">
      <alignment horizontal="center" wrapText="1"/>
    </xf>
  </cellXfs>
  <cellStyles count="7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_З_01_Приложение 1 - Доходы 2006 г" xfId="5"/>
    <cellStyle name="Стиль 1" xfId="6"/>
  </cellStyles>
  <dxfs count="112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34</xdr:row>
      <xdr:rowOff>133350</xdr:rowOff>
    </xdr:from>
    <xdr:to>
      <xdr:col>2</xdr:col>
      <xdr:colOff>247650</xdr:colOff>
      <xdr:row>34</xdr:row>
      <xdr:rowOff>209550</xdr:rowOff>
    </xdr:to>
    <xdr:sp macro="" textlink="">
      <xdr:nvSpPr>
        <xdr:cNvPr id="1041" name="Rectangle 1"/>
        <xdr:cNvSpPr>
          <a:spLocks noChangeArrowheads="1"/>
        </xdr:cNvSpPr>
      </xdr:nvSpPr>
      <xdr:spPr bwMode="auto">
        <a:xfrm>
          <a:off x="6324600" y="13335000"/>
          <a:ext cx="76200" cy="762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171450</xdr:colOff>
      <xdr:row>43</xdr:row>
      <xdr:rowOff>0</xdr:rowOff>
    </xdr:from>
    <xdr:to>
      <xdr:col>2</xdr:col>
      <xdr:colOff>247650</xdr:colOff>
      <xdr:row>43</xdr:row>
      <xdr:rowOff>0</xdr:rowOff>
    </xdr:to>
    <xdr:sp macro="" textlink="">
      <xdr:nvSpPr>
        <xdr:cNvPr id="1042" name="Rectangle 1"/>
        <xdr:cNvSpPr>
          <a:spLocks noChangeArrowheads="1"/>
        </xdr:cNvSpPr>
      </xdr:nvSpPr>
      <xdr:spPr bwMode="auto">
        <a:xfrm>
          <a:off x="6324600" y="1760220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171450</xdr:colOff>
      <xdr:row>43</xdr:row>
      <xdr:rowOff>0</xdr:rowOff>
    </xdr:from>
    <xdr:to>
      <xdr:col>2</xdr:col>
      <xdr:colOff>247650</xdr:colOff>
      <xdr:row>43</xdr:row>
      <xdr:rowOff>0</xdr:rowOff>
    </xdr:to>
    <xdr:sp macro="" textlink="">
      <xdr:nvSpPr>
        <xdr:cNvPr id="1043" name="Rectangle 1"/>
        <xdr:cNvSpPr>
          <a:spLocks noChangeArrowheads="1"/>
        </xdr:cNvSpPr>
      </xdr:nvSpPr>
      <xdr:spPr bwMode="auto">
        <a:xfrm>
          <a:off x="6324600" y="1760220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171450</xdr:colOff>
      <xdr:row>43</xdr:row>
      <xdr:rowOff>0</xdr:rowOff>
    </xdr:from>
    <xdr:to>
      <xdr:col>2</xdr:col>
      <xdr:colOff>247650</xdr:colOff>
      <xdr:row>43</xdr:row>
      <xdr:rowOff>0</xdr:rowOff>
    </xdr:to>
    <xdr:sp macro="" textlink="">
      <xdr:nvSpPr>
        <xdr:cNvPr id="1044" name="Rectangle 1"/>
        <xdr:cNvSpPr>
          <a:spLocks noChangeArrowheads="1"/>
        </xdr:cNvSpPr>
      </xdr:nvSpPr>
      <xdr:spPr bwMode="auto">
        <a:xfrm>
          <a:off x="6324600" y="1760220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8"/>
  <sheetViews>
    <sheetView view="pageBreakPreview" topLeftCell="A7" zoomScaleSheetLayoutView="100" workbookViewId="0">
      <selection activeCell="H27" sqref="H27"/>
    </sheetView>
  </sheetViews>
  <sheetFormatPr defaultRowHeight="12.75"/>
  <cols>
    <col min="1" max="1" width="29" style="8" customWidth="1"/>
    <col min="2" max="2" width="60.33203125" style="11" customWidth="1"/>
    <col min="3" max="4" width="14.5" style="11" customWidth="1"/>
    <col min="5" max="5" width="15.164062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>
      <c r="B1" s="7"/>
      <c r="C1" s="210" t="s">
        <v>287</v>
      </c>
      <c r="D1" s="211"/>
      <c r="E1" s="211"/>
    </row>
    <row r="2" spans="1:8" ht="15">
      <c r="B2" s="7"/>
      <c r="C2" s="211"/>
      <c r="D2" s="211"/>
      <c r="E2" s="211"/>
    </row>
    <row r="3" spans="1:8" ht="15">
      <c r="B3" s="7"/>
      <c r="C3" s="211"/>
      <c r="D3" s="211"/>
      <c r="E3" s="211"/>
    </row>
    <row r="4" spans="1:8" ht="33.75" customHeight="1">
      <c r="B4" s="7"/>
      <c r="C4" s="211"/>
      <c r="D4" s="211"/>
      <c r="E4" s="211"/>
    </row>
    <row r="5" spans="1:8" ht="73.5" customHeight="1">
      <c r="C5" s="211"/>
      <c r="D5" s="211"/>
      <c r="E5" s="211"/>
    </row>
    <row r="6" spans="1:8" ht="63" customHeight="1">
      <c r="A6" s="212" t="s">
        <v>279</v>
      </c>
      <c r="B6" s="212"/>
      <c r="C6" s="212"/>
      <c r="D6" s="212"/>
      <c r="E6" s="212"/>
    </row>
    <row r="7" spans="1:8">
      <c r="A7" s="12"/>
      <c r="B7" s="13"/>
      <c r="C7" s="13"/>
      <c r="D7" s="13"/>
      <c r="E7" s="14" t="s">
        <v>52</v>
      </c>
    </row>
    <row r="8" spans="1:8" s="17" customFormat="1">
      <c r="A8" s="213" t="s">
        <v>74</v>
      </c>
      <c r="B8" s="213" t="s">
        <v>53</v>
      </c>
      <c r="C8" s="214" t="s">
        <v>58</v>
      </c>
      <c r="D8" s="214"/>
      <c r="E8" s="214"/>
      <c r="F8" s="15"/>
      <c r="G8" s="16"/>
    </row>
    <row r="9" spans="1:8" s="17" customFormat="1" ht="16.5" customHeight="1">
      <c r="A9" s="213"/>
      <c r="B9" s="213"/>
      <c r="C9" s="23" t="s">
        <v>272</v>
      </c>
      <c r="D9" s="23" t="s">
        <v>273</v>
      </c>
      <c r="E9" s="23" t="s">
        <v>278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18" t="s">
        <v>61</v>
      </c>
      <c r="D10" s="18" t="s">
        <v>62</v>
      </c>
      <c r="E10" s="18" t="s">
        <v>63</v>
      </c>
      <c r="F10" s="15"/>
      <c r="G10" s="16"/>
    </row>
    <row r="11" spans="1:8" s="22" customFormat="1" ht="15.75">
      <c r="A11" s="80" t="s">
        <v>80</v>
      </c>
      <c r="B11" s="81" t="s">
        <v>81</v>
      </c>
      <c r="C11" s="82">
        <f>C12+C29</f>
        <v>3450.7000000000003</v>
      </c>
      <c r="D11" s="82">
        <f>D29+G11</f>
        <v>2152.3000000000002</v>
      </c>
      <c r="E11" s="82">
        <f>E29+H11</f>
        <v>2251.1999999999998</v>
      </c>
      <c r="F11" s="20">
        <v>725.2</v>
      </c>
      <c r="G11" s="21">
        <v>751.5</v>
      </c>
      <c r="H11" s="21">
        <v>769.1</v>
      </c>
    </row>
    <row r="12" spans="1:8" s="22" customFormat="1" ht="15.75">
      <c r="A12" s="83" t="s">
        <v>82</v>
      </c>
      <c r="B12" s="81" t="s">
        <v>83</v>
      </c>
      <c r="C12" s="84">
        <f>C13+C18+C27+C23+C25</f>
        <v>777.90000000000009</v>
      </c>
      <c r="D12" s="84">
        <f>D13+D18+D27</f>
        <v>751.5</v>
      </c>
      <c r="E12" s="84">
        <f>E13+E18+E27</f>
        <v>769.10000000000014</v>
      </c>
      <c r="F12" s="20"/>
      <c r="G12" s="21"/>
    </row>
    <row r="13" spans="1:8" s="22" customFormat="1" ht="15.75">
      <c r="A13" s="83" t="s">
        <v>84</v>
      </c>
      <c r="B13" s="81" t="s">
        <v>85</v>
      </c>
      <c r="C13" s="84">
        <f>C14</f>
        <v>69.199999999999989</v>
      </c>
      <c r="D13" s="84">
        <f>D14</f>
        <v>74.3</v>
      </c>
      <c r="E13" s="84">
        <f>E14</f>
        <v>79.5</v>
      </c>
      <c r="F13" s="20"/>
      <c r="G13" s="21"/>
    </row>
    <row r="14" spans="1:8" s="22" customFormat="1" ht="18.75">
      <c r="A14" s="83" t="s">
        <v>86</v>
      </c>
      <c r="B14" s="85" t="s">
        <v>87</v>
      </c>
      <c r="C14" s="84">
        <f>C15+C16+C17</f>
        <v>69.199999999999989</v>
      </c>
      <c r="D14" s="84">
        <f>D15+D16+D17</f>
        <v>74.3</v>
      </c>
      <c r="E14" s="84">
        <f>E15+E16+E17</f>
        <v>79.5</v>
      </c>
      <c r="F14" s="20"/>
      <c r="G14" s="21"/>
    </row>
    <row r="15" spans="1:8" s="22" customFormat="1" ht="94.5">
      <c r="A15" s="86" t="s">
        <v>88</v>
      </c>
      <c r="B15" s="87" t="s">
        <v>89</v>
      </c>
      <c r="C15" s="88">
        <v>67.099999999999994</v>
      </c>
      <c r="D15" s="88">
        <v>71.2</v>
      </c>
      <c r="E15" s="88">
        <v>75.400000000000006</v>
      </c>
      <c r="F15" s="20"/>
      <c r="G15" s="21"/>
    </row>
    <row r="16" spans="1:8" s="22" customFormat="1" ht="141.75" customHeight="1">
      <c r="A16" s="86" t="s">
        <v>90</v>
      </c>
      <c r="B16" s="89" t="s">
        <v>91</v>
      </c>
      <c r="C16" s="88">
        <v>0.1</v>
      </c>
      <c r="D16" s="88">
        <v>0.1</v>
      </c>
      <c r="E16" s="88">
        <v>0.1</v>
      </c>
      <c r="F16" s="20"/>
      <c r="G16" s="21"/>
    </row>
    <row r="17" spans="1:7" s="22" customFormat="1" ht="63">
      <c r="A17" s="90" t="s">
        <v>92</v>
      </c>
      <c r="B17" s="91" t="s">
        <v>93</v>
      </c>
      <c r="C17" s="92">
        <v>2</v>
      </c>
      <c r="D17" s="92">
        <v>3</v>
      </c>
      <c r="E17" s="92">
        <v>4</v>
      </c>
      <c r="F17" s="20"/>
      <c r="G17" s="21"/>
    </row>
    <row r="18" spans="1:7" s="22" customFormat="1" ht="15.75">
      <c r="A18" s="83" t="s">
        <v>94</v>
      </c>
      <c r="B18" s="93" t="s">
        <v>95</v>
      </c>
      <c r="C18" s="84">
        <f>C19+C20</f>
        <v>656</v>
      </c>
      <c r="D18" s="84">
        <f>D19+D20</f>
        <v>677.2</v>
      </c>
      <c r="E18" s="84">
        <f>E19+E20</f>
        <v>689.60000000000014</v>
      </c>
      <c r="F18" s="20"/>
      <c r="G18" s="21"/>
    </row>
    <row r="19" spans="1:7" s="22" customFormat="1" ht="63">
      <c r="A19" s="83" t="s">
        <v>96</v>
      </c>
      <c r="B19" s="94" t="s">
        <v>244</v>
      </c>
      <c r="C19" s="88">
        <v>80</v>
      </c>
      <c r="D19" s="88">
        <v>84</v>
      </c>
      <c r="E19" s="88">
        <v>88.2</v>
      </c>
      <c r="F19" s="20"/>
      <c r="G19" s="21"/>
    </row>
    <row r="20" spans="1:7" s="22" customFormat="1" ht="15.75">
      <c r="A20" s="83" t="s">
        <v>97</v>
      </c>
      <c r="B20" s="81" t="s">
        <v>98</v>
      </c>
      <c r="C20" s="84">
        <f>C21+C22</f>
        <v>576</v>
      </c>
      <c r="D20" s="84">
        <f>D21+D22</f>
        <v>593.20000000000005</v>
      </c>
      <c r="E20" s="84">
        <f>E21+E22</f>
        <v>601.40000000000009</v>
      </c>
      <c r="F20" s="20"/>
      <c r="G20" s="21"/>
    </row>
    <row r="21" spans="1:7" s="22" customFormat="1" ht="47.25">
      <c r="A21" s="83" t="s">
        <v>99</v>
      </c>
      <c r="B21" s="95" t="s">
        <v>100</v>
      </c>
      <c r="C21" s="88">
        <v>423</v>
      </c>
      <c r="D21" s="88">
        <v>469</v>
      </c>
      <c r="E21" s="88">
        <v>443.1</v>
      </c>
      <c r="F21" s="20"/>
      <c r="G21" s="21"/>
    </row>
    <row r="22" spans="1:7" s="22" customFormat="1" ht="47.25">
      <c r="A22" s="83" t="s">
        <v>101</v>
      </c>
      <c r="B22" s="95" t="s">
        <v>102</v>
      </c>
      <c r="C22" s="88">
        <v>153</v>
      </c>
      <c r="D22" s="88">
        <v>124.2</v>
      </c>
      <c r="E22" s="88">
        <v>158.30000000000001</v>
      </c>
      <c r="F22" s="20"/>
      <c r="G22" s="21"/>
    </row>
    <row r="23" spans="1:7" s="22" customFormat="1" ht="37.5">
      <c r="A23" s="203" t="s">
        <v>293</v>
      </c>
      <c r="B23" s="85" t="s">
        <v>294</v>
      </c>
      <c r="C23" s="88">
        <f>C24</f>
        <v>11.7</v>
      </c>
      <c r="D23" s="88">
        <f>D24</f>
        <v>0</v>
      </c>
      <c r="E23" s="88">
        <f>E24</f>
        <v>0</v>
      </c>
      <c r="F23" s="20"/>
      <c r="G23" s="21"/>
    </row>
    <row r="24" spans="1:7" s="22" customFormat="1" ht="31.5">
      <c r="A24" s="83" t="s">
        <v>295</v>
      </c>
      <c r="B24" s="95" t="s">
        <v>296</v>
      </c>
      <c r="C24" s="88">
        <v>11.7</v>
      </c>
      <c r="D24" s="88">
        <v>0</v>
      </c>
      <c r="E24" s="88">
        <v>0</v>
      </c>
      <c r="F24" s="20"/>
      <c r="G24" s="21"/>
    </row>
    <row r="25" spans="1:7" s="22" customFormat="1" ht="18.75">
      <c r="A25" s="203" t="s">
        <v>297</v>
      </c>
      <c r="B25" s="85" t="s">
        <v>298</v>
      </c>
      <c r="C25" s="88">
        <f>C26</f>
        <v>1</v>
      </c>
      <c r="D25" s="88">
        <f>D26</f>
        <v>0</v>
      </c>
      <c r="E25" s="88">
        <f>E26</f>
        <v>0</v>
      </c>
      <c r="F25" s="20"/>
      <c r="G25" s="21"/>
    </row>
    <row r="26" spans="1:7" s="22" customFormat="1" ht="63">
      <c r="A26" s="83" t="s">
        <v>299</v>
      </c>
      <c r="B26" s="95" t="s">
        <v>300</v>
      </c>
      <c r="C26" s="88">
        <v>1</v>
      </c>
      <c r="D26" s="88">
        <v>0</v>
      </c>
      <c r="E26" s="88">
        <v>0</v>
      </c>
      <c r="F26" s="20"/>
      <c r="G26" s="21"/>
    </row>
    <row r="27" spans="1:7" s="22" customFormat="1" ht="15.75">
      <c r="A27" s="83" t="s">
        <v>103</v>
      </c>
      <c r="B27" s="202" t="s">
        <v>104</v>
      </c>
      <c r="C27" s="88">
        <f>C28</f>
        <v>40</v>
      </c>
      <c r="D27" s="88">
        <f>D28</f>
        <v>0</v>
      </c>
      <c r="E27" s="88">
        <f>E28</f>
        <v>0</v>
      </c>
      <c r="F27" s="20"/>
      <c r="G27" s="21"/>
    </row>
    <row r="28" spans="1:7" s="22" customFormat="1" ht="34.5" customHeight="1">
      <c r="A28" s="96" t="s">
        <v>301</v>
      </c>
      <c r="B28" s="86" t="s">
        <v>302</v>
      </c>
      <c r="C28" s="88">
        <v>40</v>
      </c>
      <c r="D28" s="88">
        <v>0</v>
      </c>
      <c r="E28" s="88">
        <v>0</v>
      </c>
      <c r="F28" s="20"/>
      <c r="G28" s="21"/>
    </row>
    <row r="29" spans="1:7" s="22" customFormat="1" ht="15.75">
      <c r="A29" s="97" t="s">
        <v>245</v>
      </c>
      <c r="B29" s="60" t="s">
        <v>105</v>
      </c>
      <c r="C29" s="88">
        <f>C30</f>
        <v>2672.8</v>
      </c>
      <c r="D29" s="88">
        <f>D30</f>
        <v>1400.8</v>
      </c>
      <c r="E29" s="88">
        <f>E30</f>
        <v>1482.1</v>
      </c>
      <c r="F29" s="20"/>
      <c r="G29" s="21"/>
    </row>
    <row r="30" spans="1:7" s="22" customFormat="1" ht="47.25">
      <c r="A30" s="97" t="s">
        <v>246</v>
      </c>
      <c r="B30" s="191" t="s">
        <v>186</v>
      </c>
      <c r="C30" s="88">
        <f>C31+C36+C39+C44</f>
        <v>2672.8</v>
      </c>
      <c r="D30" s="88">
        <f>D31+D36+D39+D44</f>
        <v>1400.8</v>
      </c>
      <c r="E30" s="88">
        <f>E31+E36+E39+E44</f>
        <v>1482.1</v>
      </c>
      <c r="F30" s="20"/>
      <c r="G30" s="21"/>
    </row>
    <row r="31" spans="1:7" s="22" customFormat="1" ht="44.25" customHeight="1">
      <c r="A31" s="96" t="s">
        <v>247</v>
      </c>
      <c r="B31" s="94" t="s">
        <v>106</v>
      </c>
      <c r="C31" s="88">
        <f>C32+C34</f>
        <v>1788.8</v>
      </c>
      <c r="D31" s="88">
        <f>D32+D34</f>
        <v>1005.8</v>
      </c>
      <c r="E31" s="88">
        <f>E32+E34</f>
        <v>1019.7</v>
      </c>
      <c r="F31" s="20"/>
      <c r="G31" s="21"/>
    </row>
    <row r="32" spans="1:7" s="22" customFormat="1" ht="31.5">
      <c r="A32" s="98" t="s">
        <v>248</v>
      </c>
      <c r="B32" s="99" t="s">
        <v>107</v>
      </c>
      <c r="C32" s="88">
        <f>C33</f>
        <v>1237</v>
      </c>
      <c r="D32" s="88">
        <f>D33</f>
        <v>1005.8</v>
      </c>
      <c r="E32" s="88">
        <f>E33</f>
        <v>1019.7</v>
      </c>
      <c r="F32" s="20"/>
      <c r="G32" s="21"/>
    </row>
    <row r="33" spans="1:10" s="22" customFormat="1" ht="52.5" customHeight="1">
      <c r="A33" s="98" t="s">
        <v>249</v>
      </c>
      <c r="B33" s="99" t="s">
        <v>108</v>
      </c>
      <c r="C33" s="88">
        <v>1237</v>
      </c>
      <c r="D33" s="88">
        <v>1005.8</v>
      </c>
      <c r="E33" s="88">
        <v>1019.7</v>
      </c>
      <c r="F33" s="20"/>
      <c r="G33" s="21"/>
    </row>
    <row r="34" spans="1:10" s="22" customFormat="1" ht="31.5">
      <c r="A34" s="98" t="s">
        <v>250</v>
      </c>
      <c r="B34" s="99" t="s">
        <v>109</v>
      </c>
      <c r="C34" s="88">
        <f>C35</f>
        <v>551.79999999999995</v>
      </c>
      <c r="D34" s="88">
        <f>D35</f>
        <v>0</v>
      </c>
      <c r="E34" s="88">
        <f>E35</f>
        <v>0</v>
      </c>
      <c r="F34" s="20"/>
      <c r="G34" s="21"/>
    </row>
    <row r="35" spans="1:10" s="22" customFormat="1" ht="47.25">
      <c r="A35" s="98" t="s">
        <v>251</v>
      </c>
      <c r="B35" s="99" t="s">
        <v>110</v>
      </c>
      <c r="C35" s="88">
        <v>551.79999999999995</v>
      </c>
      <c r="D35" s="88">
        <v>0</v>
      </c>
      <c r="E35" s="88">
        <v>0</v>
      </c>
      <c r="F35" s="20"/>
      <c r="G35" s="21"/>
    </row>
    <row r="36" spans="1:10" s="22" customFormat="1" ht="47.25">
      <c r="A36" s="98" t="s">
        <v>252</v>
      </c>
      <c r="B36" s="100" t="s">
        <v>268</v>
      </c>
      <c r="C36" s="88">
        <f t="shared" ref="C36:E37" si="0">C37</f>
        <v>50</v>
      </c>
      <c r="D36" s="88">
        <f t="shared" si="0"/>
        <v>0</v>
      </c>
      <c r="E36" s="88">
        <f t="shared" si="0"/>
        <v>0</v>
      </c>
      <c r="F36" s="20"/>
      <c r="G36" s="21"/>
    </row>
    <row r="37" spans="1:10" s="22" customFormat="1" ht="15.75">
      <c r="A37" s="98" t="s">
        <v>253</v>
      </c>
      <c r="B37" s="100" t="s">
        <v>111</v>
      </c>
      <c r="C37" s="88">
        <f t="shared" si="0"/>
        <v>50</v>
      </c>
      <c r="D37" s="88">
        <f t="shared" si="0"/>
        <v>0</v>
      </c>
      <c r="E37" s="88">
        <f t="shared" si="0"/>
        <v>0</v>
      </c>
      <c r="F37" s="20"/>
      <c r="G37" s="21"/>
    </row>
    <row r="38" spans="1:10" s="22" customFormat="1" ht="15.75">
      <c r="A38" s="98" t="s">
        <v>254</v>
      </c>
      <c r="B38" s="100" t="s">
        <v>112</v>
      </c>
      <c r="C38" s="88">
        <v>50</v>
      </c>
      <c r="D38" s="88">
        <v>0</v>
      </c>
      <c r="E38" s="88">
        <v>0</v>
      </c>
      <c r="F38" s="20"/>
      <c r="G38" s="21"/>
    </row>
    <row r="39" spans="1:10" s="22" customFormat="1" ht="35.25" customHeight="1">
      <c r="A39" s="101" t="s">
        <v>264</v>
      </c>
      <c r="B39" s="102" t="s">
        <v>113</v>
      </c>
      <c r="C39" s="88">
        <f>C40+C42</f>
        <v>218.5</v>
      </c>
      <c r="D39" s="88">
        <f>D40+D42</f>
        <v>245</v>
      </c>
      <c r="E39" s="88">
        <f>E40+E42</f>
        <v>312.39999999999998</v>
      </c>
      <c r="F39" s="20"/>
      <c r="G39" s="21"/>
    </row>
    <row r="40" spans="1:10" s="22" customFormat="1" ht="47.25">
      <c r="A40" s="98" t="s">
        <v>255</v>
      </c>
      <c r="B40" s="100" t="s">
        <v>114</v>
      </c>
      <c r="C40" s="88">
        <f>C41</f>
        <v>1.1000000000000001</v>
      </c>
      <c r="D40" s="88">
        <f>D41</f>
        <v>1.2</v>
      </c>
      <c r="E40" s="88">
        <f>E41</f>
        <v>1.2</v>
      </c>
      <c r="F40" s="20"/>
      <c r="G40" s="21"/>
    </row>
    <row r="41" spans="1:10" s="22" customFormat="1" ht="49.5" customHeight="1">
      <c r="A41" s="98" t="s">
        <v>256</v>
      </c>
      <c r="B41" s="100" t="s">
        <v>115</v>
      </c>
      <c r="C41" s="88">
        <v>1.1000000000000001</v>
      </c>
      <c r="D41" s="88">
        <v>1.2</v>
      </c>
      <c r="E41" s="88">
        <v>1.2</v>
      </c>
      <c r="F41" s="20"/>
      <c r="G41" s="21"/>
    </row>
    <row r="42" spans="1:10" s="22" customFormat="1" ht="47.25">
      <c r="A42" s="98" t="s">
        <v>257</v>
      </c>
      <c r="B42" s="100" t="s">
        <v>116</v>
      </c>
      <c r="C42" s="88">
        <f>C43</f>
        <v>217.4</v>
      </c>
      <c r="D42" s="88">
        <f>D43</f>
        <v>243.8</v>
      </c>
      <c r="E42" s="88">
        <f>E43</f>
        <v>311.2</v>
      </c>
      <c r="F42" s="20"/>
      <c r="G42" s="21"/>
    </row>
    <row r="43" spans="1:10" s="22" customFormat="1" ht="63">
      <c r="A43" s="96" t="s">
        <v>258</v>
      </c>
      <c r="B43" s="100" t="s">
        <v>117</v>
      </c>
      <c r="C43" s="88">
        <v>217.4</v>
      </c>
      <c r="D43" s="88">
        <v>243.8</v>
      </c>
      <c r="E43" s="88">
        <v>311.2</v>
      </c>
      <c r="F43" s="20"/>
      <c r="G43" s="21"/>
    </row>
    <row r="44" spans="1:10" s="22" customFormat="1" ht="32.25" customHeight="1">
      <c r="A44" s="83" t="s">
        <v>259</v>
      </c>
      <c r="B44" s="195" t="s">
        <v>187</v>
      </c>
      <c r="C44" s="103">
        <f>C45+C47</f>
        <v>615.5</v>
      </c>
      <c r="D44" s="103">
        <f>D45+D47</f>
        <v>150</v>
      </c>
      <c r="E44" s="103">
        <f>E45+E47</f>
        <v>150</v>
      </c>
      <c r="F44" s="20"/>
      <c r="G44" s="21"/>
    </row>
    <row r="45" spans="1:10" s="22" customFormat="1" ht="78.75">
      <c r="A45" s="96" t="s">
        <v>260</v>
      </c>
      <c r="B45" s="99" t="s">
        <v>118</v>
      </c>
      <c r="C45" s="103">
        <f>C46</f>
        <v>254</v>
      </c>
      <c r="D45" s="103">
        <f>D46</f>
        <v>150</v>
      </c>
      <c r="E45" s="103">
        <f>E46</f>
        <v>150</v>
      </c>
      <c r="F45" s="20"/>
      <c r="G45" s="21"/>
    </row>
    <row r="46" spans="1:10" s="9" customFormat="1" ht="31.5" customHeight="1">
      <c r="A46" s="96" t="s">
        <v>261</v>
      </c>
      <c r="B46" s="99" t="s">
        <v>119</v>
      </c>
      <c r="C46" s="204">
        <f>200+54</f>
        <v>254</v>
      </c>
      <c r="D46" s="103">
        <v>150</v>
      </c>
      <c r="E46" s="103">
        <v>150</v>
      </c>
      <c r="G46" s="10"/>
      <c r="H46" s="11"/>
      <c r="I46" s="11"/>
      <c r="J46" s="11"/>
    </row>
    <row r="47" spans="1:10" ht="31.5">
      <c r="A47" s="96" t="s">
        <v>262</v>
      </c>
      <c r="B47" s="100" t="s">
        <v>120</v>
      </c>
      <c r="C47" s="88">
        <f>C48</f>
        <v>361.5</v>
      </c>
      <c r="D47" s="88">
        <f>D48</f>
        <v>0</v>
      </c>
      <c r="E47" s="88">
        <f>E48</f>
        <v>0</v>
      </c>
    </row>
    <row r="48" spans="1:10" ht="31.5">
      <c r="A48" s="96" t="s">
        <v>263</v>
      </c>
      <c r="B48" s="95" t="s">
        <v>121</v>
      </c>
      <c r="C48" s="88">
        <v>361.5</v>
      </c>
      <c r="D48" s="88">
        <v>0</v>
      </c>
      <c r="E48" s="88">
        <v>0</v>
      </c>
    </row>
  </sheetData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111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08"/>
  <sheetViews>
    <sheetView view="pageBreakPreview" topLeftCell="A4" zoomScaleSheetLayoutView="100" workbookViewId="0">
      <selection activeCell="J85" sqref="J85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5.33203125" customWidth="1"/>
    <col min="10" max="10" width="12.6640625" customWidth="1"/>
    <col min="11" max="11" width="13.1640625" customWidth="1"/>
    <col min="12" max="12" width="14" customWidth="1"/>
  </cols>
  <sheetData>
    <row r="1" spans="1:12" ht="156" customHeight="1">
      <c r="A1" s="1" t="s">
        <v>51</v>
      </c>
      <c r="B1" s="1" t="s">
        <v>51</v>
      </c>
      <c r="C1" s="1" t="s">
        <v>51</v>
      </c>
      <c r="D1" s="2" t="s">
        <v>51</v>
      </c>
      <c r="E1" s="2" t="s">
        <v>51</v>
      </c>
      <c r="F1" s="2" t="s">
        <v>51</v>
      </c>
      <c r="G1" s="2" t="s">
        <v>51</v>
      </c>
      <c r="H1" s="2" t="s">
        <v>51</v>
      </c>
      <c r="I1" s="215" t="s">
        <v>288</v>
      </c>
      <c r="J1" s="216"/>
      <c r="K1" s="216"/>
      <c r="L1" s="216"/>
    </row>
    <row r="2" spans="1:12" ht="78.75" customHeight="1">
      <c r="A2" s="217" t="s">
        <v>280</v>
      </c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</row>
    <row r="3" spans="1:12" ht="15" customHeight="1">
      <c r="A3" s="3" t="s">
        <v>51</v>
      </c>
      <c r="B3" s="3" t="s">
        <v>51</v>
      </c>
      <c r="C3" s="3" t="s">
        <v>51</v>
      </c>
      <c r="D3" s="3" t="s">
        <v>51</v>
      </c>
      <c r="E3" s="3" t="s">
        <v>51</v>
      </c>
      <c r="F3" s="3" t="s">
        <v>51</v>
      </c>
      <c r="G3" s="3" t="s">
        <v>51</v>
      </c>
      <c r="H3" s="3" t="s">
        <v>51</v>
      </c>
      <c r="I3" s="218" t="s">
        <v>52</v>
      </c>
      <c r="J3" s="218"/>
      <c r="K3" s="218"/>
      <c r="L3" s="218"/>
    </row>
    <row r="4" spans="1:12" ht="19.899999999999999" customHeight="1">
      <c r="A4" s="219" t="s">
        <v>53</v>
      </c>
      <c r="B4" s="219" t="s">
        <v>72</v>
      </c>
      <c r="C4" s="219" t="s">
        <v>54</v>
      </c>
      <c r="D4" s="219" t="s">
        <v>55</v>
      </c>
      <c r="E4" s="219" t="s">
        <v>56</v>
      </c>
      <c r="F4" s="219"/>
      <c r="G4" s="219"/>
      <c r="H4" s="219"/>
      <c r="I4" s="219" t="s">
        <v>57</v>
      </c>
      <c r="J4" s="219" t="s">
        <v>58</v>
      </c>
      <c r="K4" s="219"/>
      <c r="L4" s="219"/>
    </row>
    <row r="5" spans="1:12" ht="16.350000000000001" customHeight="1">
      <c r="A5" s="219" t="s">
        <v>51</v>
      </c>
      <c r="B5" s="219" t="s">
        <v>51</v>
      </c>
      <c r="C5" s="219" t="s">
        <v>51</v>
      </c>
      <c r="D5" s="219" t="s">
        <v>51</v>
      </c>
      <c r="E5" s="219" t="s">
        <v>51</v>
      </c>
      <c r="F5" s="219"/>
      <c r="G5" s="219"/>
      <c r="H5" s="219"/>
      <c r="I5" s="219" t="s">
        <v>51</v>
      </c>
      <c r="J5" s="23" t="s">
        <v>272</v>
      </c>
      <c r="K5" s="23" t="s">
        <v>273</v>
      </c>
      <c r="L5" s="23" t="s">
        <v>278</v>
      </c>
    </row>
    <row r="6" spans="1:12" ht="14.45" customHeight="1">
      <c r="A6" s="4" t="s">
        <v>59</v>
      </c>
      <c r="B6" s="4" t="s">
        <v>60</v>
      </c>
      <c r="C6" s="4" t="s">
        <v>61</v>
      </c>
      <c r="D6" s="4" t="s">
        <v>62</v>
      </c>
      <c r="E6" s="4" t="s">
        <v>63</v>
      </c>
      <c r="F6" s="4" t="s">
        <v>64</v>
      </c>
      <c r="G6" s="4" t="s">
        <v>65</v>
      </c>
      <c r="H6" s="4" t="s">
        <v>66</v>
      </c>
      <c r="I6" s="4" t="s">
        <v>67</v>
      </c>
      <c r="J6" s="4" t="s">
        <v>68</v>
      </c>
      <c r="K6" s="4" t="s">
        <v>69</v>
      </c>
      <c r="L6" s="4" t="s">
        <v>71</v>
      </c>
    </row>
    <row r="7" spans="1:12" ht="15.75">
      <c r="A7" s="166" t="s">
        <v>70</v>
      </c>
      <c r="B7" s="68"/>
      <c r="C7" s="129"/>
      <c r="D7" s="129"/>
      <c r="E7" s="129"/>
      <c r="F7" s="129"/>
      <c r="G7" s="129"/>
      <c r="H7" s="129" t="s">
        <v>51</v>
      </c>
      <c r="I7" s="104" t="s">
        <v>51</v>
      </c>
      <c r="J7" s="114">
        <f>J8+J59+J69+J76+J89+J96+J106</f>
        <v>3345.2</v>
      </c>
      <c r="K7" s="114">
        <f>K8+K59+K69+K76+K89+K96+K106</f>
        <v>2025.6999999999996</v>
      </c>
      <c r="L7" s="114">
        <f>L8+L59+L69+L76+L89+L96+L106</f>
        <v>2103.5</v>
      </c>
    </row>
    <row r="8" spans="1:12" ht="45">
      <c r="A8" s="199" t="s">
        <v>228</v>
      </c>
      <c r="B8" s="181" t="s">
        <v>229</v>
      </c>
      <c r="C8" s="78" t="s">
        <v>189</v>
      </c>
      <c r="D8" s="78"/>
      <c r="E8" s="78"/>
      <c r="F8" s="78"/>
      <c r="G8" s="78"/>
      <c r="H8" s="78"/>
      <c r="I8" s="105"/>
      <c r="J8" s="114">
        <f>J9+J15+J40+J53+J46</f>
        <v>1870.1999999999998</v>
      </c>
      <c r="K8" s="114">
        <f>K9+K15+K40+K53+K46</f>
        <v>1169.6999999999998</v>
      </c>
      <c r="L8" s="114">
        <f>L9+L15+L40+L53+L46</f>
        <v>1155.7</v>
      </c>
    </row>
    <row r="9" spans="1:12" ht="45">
      <c r="A9" s="127" t="s">
        <v>230</v>
      </c>
      <c r="B9" s="181" t="s">
        <v>229</v>
      </c>
      <c r="C9" s="78" t="s">
        <v>189</v>
      </c>
      <c r="D9" s="78" t="s">
        <v>190</v>
      </c>
      <c r="E9" s="78"/>
      <c r="F9" s="78"/>
      <c r="G9" s="78"/>
      <c r="H9" s="78"/>
      <c r="I9" s="105"/>
      <c r="J9" s="108">
        <f>J10</f>
        <v>637.9</v>
      </c>
      <c r="K9" s="108">
        <f t="shared" ref="K9:L11" si="0">K10</f>
        <v>491.9</v>
      </c>
      <c r="L9" s="108">
        <f t="shared" si="0"/>
        <v>491.9</v>
      </c>
    </row>
    <row r="10" spans="1:12" ht="45">
      <c r="A10" s="117" t="s">
        <v>231</v>
      </c>
      <c r="B10" s="181" t="s">
        <v>229</v>
      </c>
      <c r="C10" s="78" t="s">
        <v>189</v>
      </c>
      <c r="D10" s="78" t="s">
        <v>190</v>
      </c>
      <c r="E10" s="78" t="s">
        <v>16</v>
      </c>
      <c r="F10" s="78"/>
      <c r="G10" s="78"/>
      <c r="H10" s="78"/>
      <c r="I10" s="105"/>
      <c r="J10" s="108">
        <f>J11</f>
        <v>637.9</v>
      </c>
      <c r="K10" s="108">
        <f t="shared" si="0"/>
        <v>491.9</v>
      </c>
      <c r="L10" s="108">
        <f t="shared" si="0"/>
        <v>491.9</v>
      </c>
    </row>
    <row r="11" spans="1:12" ht="45">
      <c r="A11" s="182" t="s">
        <v>232</v>
      </c>
      <c r="B11" s="181" t="s">
        <v>229</v>
      </c>
      <c r="C11" s="78" t="s">
        <v>189</v>
      </c>
      <c r="D11" s="78" t="s">
        <v>190</v>
      </c>
      <c r="E11" s="78" t="s">
        <v>16</v>
      </c>
      <c r="F11" s="78" t="s">
        <v>60</v>
      </c>
      <c r="G11" s="78"/>
      <c r="H11" s="78"/>
      <c r="I11" s="105"/>
      <c r="J11" s="108">
        <f>J12</f>
        <v>637.9</v>
      </c>
      <c r="K11" s="108">
        <f t="shared" si="0"/>
        <v>491.9</v>
      </c>
      <c r="L11" s="108">
        <f t="shared" si="0"/>
        <v>491.9</v>
      </c>
    </row>
    <row r="12" spans="1:12" ht="32.25">
      <c r="A12" s="121" t="s">
        <v>270</v>
      </c>
      <c r="B12" s="181" t="s">
        <v>229</v>
      </c>
      <c r="C12" s="78" t="s">
        <v>189</v>
      </c>
      <c r="D12" s="78" t="s">
        <v>190</v>
      </c>
      <c r="E12" s="78" t="s">
        <v>16</v>
      </c>
      <c r="F12" s="78" t="s">
        <v>60</v>
      </c>
      <c r="G12" s="78" t="s">
        <v>191</v>
      </c>
      <c r="H12" s="131" t="s">
        <v>269</v>
      </c>
      <c r="I12" s="105"/>
      <c r="J12" s="108">
        <f>J14</f>
        <v>637.9</v>
      </c>
      <c r="K12" s="108">
        <f>K14</f>
        <v>491.9</v>
      </c>
      <c r="L12" s="108">
        <f>L14</f>
        <v>491.9</v>
      </c>
    </row>
    <row r="13" spans="1:12" ht="67.5" customHeight="1">
      <c r="A13" s="121" t="s">
        <v>192</v>
      </c>
      <c r="B13" s="181" t="s">
        <v>229</v>
      </c>
      <c r="C13" s="78" t="s">
        <v>189</v>
      </c>
      <c r="D13" s="78" t="s">
        <v>190</v>
      </c>
      <c r="E13" s="78">
        <v>65</v>
      </c>
      <c r="F13" s="78">
        <v>2</v>
      </c>
      <c r="G13" s="78" t="s">
        <v>191</v>
      </c>
      <c r="H13" s="131" t="s">
        <v>269</v>
      </c>
      <c r="I13" s="105" t="s">
        <v>193</v>
      </c>
      <c r="J13" s="108">
        <f>J14</f>
        <v>637.9</v>
      </c>
      <c r="K13" s="108">
        <f>K14</f>
        <v>491.9</v>
      </c>
      <c r="L13" s="108">
        <f>L14</f>
        <v>491.9</v>
      </c>
    </row>
    <row r="14" spans="1:12" ht="32.25">
      <c r="A14" s="143" t="s">
        <v>194</v>
      </c>
      <c r="B14" s="181" t="s">
        <v>229</v>
      </c>
      <c r="C14" s="78" t="s">
        <v>189</v>
      </c>
      <c r="D14" s="78" t="s">
        <v>190</v>
      </c>
      <c r="E14" s="78">
        <v>65</v>
      </c>
      <c r="F14" s="78">
        <v>2</v>
      </c>
      <c r="G14" s="78" t="s">
        <v>191</v>
      </c>
      <c r="H14" s="131" t="s">
        <v>269</v>
      </c>
      <c r="I14" s="105" t="s">
        <v>195</v>
      </c>
      <c r="J14" s="108">
        <v>637.9</v>
      </c>
      <c r="K14" s="108">
        <v>491.9</v>
      </c>
      <c r="L14" s="108">
        <v>491.9</v>
      </c>
    </row>
    <row r="15" spans="1:12" ht="63.75">
      <c r="A15" s="124" t="s">
        <v>196</v>
      </c>
      <c r="B15" s="181" t="s">
        <v>229</v>
      </c>
      <c r="C15" s="116" t="s">
        <v>189</v>
      </c>
      <c r="D15" s="116" t="s">
        <v>197</v>
      </c>
      <c r="E15" s="78"/>
      <c r="F15" s="78"/>
      <c r="G15" s="78"/>
      <c r="H15" s="131"/>
      <c r="I15" s="105"/>
      <c r="J15" s="108">
        <f>J16+J22+J27</f>
        <v>1130.8</v>
      </c>
      <c r="K15" s="108">
        <f>K16+K22+K27</f>
        <v>676.8</v>
      </c>
      <c r="L15" s="108">
        <f>L16+L22+L27</f>
        <v>662.80000000000007</v>
      </c>
    </row>
    <row r="16" spans="1:12" ht="67.5">
      <c r="A16" s="200" t="s">
        <v>275</v>
      </c>
      <c r="B16" s="181" t="s">
        <v>229</v>
      </c>
      <c r="C16" s="116" t="s">
        <v>189</v>
      </c>
      <c r="D16" s="116" t="s">
        <v>197</v>
      </c>
      <c r="E16" s="78" t="s">
        <v>5</v>
      </c>
      <c r="F16" s="78"/>
      <c r="G16" s="78"/>
      <c r="H16" s="131"/>
      <c r="I16" s="105"/>
      <c r="J16" s="108">
        <f>J17</f>
        <v>50</v>
      </c>
      <c r="K16" s="108">
        <f t="shared" ref="K16:L20" si="1">K17</f>
        <v>0</v>
      </c>
      <c r="L16" s="108">
        <f t="shared" si="1"/>
        <v>0</v>
      </c>
    </row>
    <row r="17" spans="1:12" ht="22.5">
      <c r="A17" s="201" t="s">
        <v>12</v>
      </c>
      <c r="B17" s="181" t="s">
        <v>229</v>
      </c>
      <c r="C17" s="116" t="s">
        <v>189</v>
      </c>
      <c r="D17" s="116" t="s">
        <v>197</v>
      </c>
      <c r="E17" s="78" t="s">
        <v>5</v>
      </c>
      <c r="F17" s="78" t="s">
        <v>59</v>
      </c>
      <c r="G17" s="78"/>
      <c r="H17" s="131"/>
      <c r="I17" s="105"/>
      <c r="J17" s="108">
        <f>J18</f>
        <v>50</v>
      </c>
      <c r="K17" s="108">
        <f t="shared" si="1"/>
        <v>0</v>
      </c>
      <c r="L17" s="108">
        <f t="shared" si="1"/>
        <v>0</v>
      </c>
    </row>
    <row r="18" spans="1:12" ht="45">
      <c r="A18" s="201" t="s">
        <v>276</v>
      </c>
      <c r="B18" s="181" t="s">
        <v>229</v>
      </c>
      <c r="C18" s="116" t="s">
        <v>189</v>
      </c>
      <c r="D18" s="116" t="s">
        <v>197</v>
      </c>
      <c r="E18" s="78" t="s">
        <v>5</v>
      </c>
      <c r="F18" s="78" t="s">
        <v>59</v>
      </c>
      <c r="G18" s="78" t="s">
        <v>189</v>
      </c>
      <c r="H18" s="131"/>
      <c r="I18" s="105"/>
      <c r="J18" s="108">
        <f>J19</f>
        <v>50</v>
      </c>
      <c r="K18" s="108">
        <f t="shared" si="1"/>
        <v>0</v>
      </c>
      <c r="L18" s="108">
        <f t="shared" si="1"/>
        <v>0</v>
      </c>
    </row>
    <row r="19" spans="1:12" ht="56.25">
      <c r="A19" s="201" t="s">
        <v>277</v>
      </c>
      <c r="B19" s="181" t="s">
        <v>229</v>
      </c>
      <c r="C19" s="116" t="s">
        <v>189</v>
      </c>
      <c r="D19" s="116" t="s">
        <v>197</v>
      </c>
      <c r="E19" s="78" t="s">
        <v>5</v>
      </c>
      <c r="F19" s="78" t="s">
        <v>59</v>
      </c>
      <c r="G19" s="78" t="s">
        <v>189</v>
      </c>
      <c r="H19" s="131" t="s">
        <v>274</v>
      </c>
      <c r="I19" s="105"/>
      <c r="J19" s="108">
        <f>J20</f>
        <v>50</v>
      </c>
      <c r="K19" s="108">
        <f t="shared" si="1"/>
        <v>0</v>
      </c>
      <c r="L19" s="108">
        <f t="shared" si="1"/>
        <v>0</v>
      </c>
    </row>
    <row r="20" spans="1:12" ht="73.5" customHeight="1">
      <c r="A20" s="121" t="s">
        <v>192</v>
      </c>
      <c r="B20" s="181" t="s">
        <v>229</v>
      </c>
      <c r="C20" s="116" t="s">
        <v>189</v>
      </c>
      <c r="D20" s="116" t="s">
        <v>197</v>
      </c>
      <c r="E20" s="78" t="s">
        <v>5</v>
      </c>
      <c r="F20" s="78" t="s">
        <v>59</v>
      </c>
      <c r="G20" s="78" t="s">
        <v>189</v>
      </c>
      <c r="H20" s="131" t="s">
        <v>274</v>
      </c>
      <c r="I20" s="105" t="s">
        <v>193</v>
      </c>
      <c r="J20" s="108">
        <f>J21</f>
        <v>50</v>
      </c>
      <c r="K20" s="108">
        <f t="shared" si="1"/>
        <v>0</v>
      </c>
      <c r="L20" s="108">
        <f t="shared" si="1"/>
        <v>0</v>
      </c>
    </row>
    <row r="21" spans="1:12" ht="32.25">
      <c r="A21" s="143" t="s">
        <v>194</v>
      </c>
      <c r="B21" s="181" t="s">
        <v>229</v>
      </c>
      <c r="C21" s="116" t="s">
        <v>189</v>
      </c>
      <c r="D21" s="116" t="s">
        <v>197</v>
      </c>
      <c r="E21" s="78" t="s">
        <v>5</v>
      </c>
      <c r="F21" s="78" t="s">
        <v>59</v>
      </c>
      <c r="G21" s="78" t="s">
        <v>189</v>
      </c>
      <c r="H21" s="131" t="s">
        <v>274</v>
      </c>
      <c r="I21" s="105" t="s">
        <v>195</v>
      </c>
      <c r="J21" s="108">
        <v>50</v>
      </c>
      <c r="K21" s="108">
        <v>0</v>
      </c>
      <c r="L21" s="108">
        <v>0</v>
      </c>
    </row>
    <row r="22" spans="1:12" ht="24">
      <c r="A22" s="167" t="s">
        <v>123</v>
      </c>
      <c r="B22" s="181" t="s">
        <v>229</v>
      </c>
      <c r="C22" s="116" t="s">
        <v>189</v>
      </c>
      <c r="D22" s="116" t="s">
        <v>197</v>
      </c>
      <c r="E22" s="78">
        <v>19</v>
      </c>
      <c r="F22" s="78">
        <v>2</v>
      </c>
      <c r="G22" s="78"/>
      <c r="H22" s="131"/>
      <c r="I22" s="105"/>
      <c r="J22" s="108">
        <f t="shared" ref="J22:L24" si="2">J23</f>
        <v>1.1000000000000001</v>
      </c>
      <c r="K22" s="108">
        <f t="shared" si="2"/>
        <v>1.1000000000000001</v>
      </c>
      <c r="L22" s="108">
        <f t="shared" si="2"/>
        <v>1.2</v>
      </c>
    </row>
    <row r="23" spans="1:12" ht="36">
      <c r="A23" s="168" t="s">
        <v>203</v>
      </c>
      <c r="B23" s="181" t="s">
        <v>229</v>
      </c>
      <c r="C23" s="116" t="s">
        <v>189</v>
      </c>
      <c r="D23" s="116" t="s">
        <v>197</v>
      </c>
      <c r="E23" s="78">
        <v>19</v>
      </c>
      <c r="F23" s="78">
        <v>2</v>
      </c>
      <c r="G23" s="78" t="s">
        <v>202</v>
      </c>
      <c r="H23" s="131"/>
      <c r="I23" s="105"/>
      <c r="J23" s="108">
        <f t="shared" si="2"/>
        <v>1.1000000000000001</v>
      </c>
      <c r="K23" s="108">
        <f t="shared" si="2"/>
        <v>1.1000000000000001</v>
      </c>
      <c r="L23" s="108">
        <f t="shared" si="2"/>
        <v>1.2</v>
      </c>
    </row>
    <row r="24" spans="1:12" ht="108">
      <c r="A24" s="192" t="s">
        <v>265</v>
      </c>
      <c r="B24" s="181" t="s">
        <v>229</v>
      </c>
      <c r="C24" s="116" t="s">
        <v>189</v>
      </c>
      <c r="D24" s="116" t="s">
        <v>197</v>
      </c>
      <c r="E24" s="78">
        <v>19</v>
      </c>
      <c r="F24" s="78">
        <v>2</v>
      </c>
      <c r="G24" s="78" t="s">
        <v>202</v>
      </c>
      <c r="H24" s="77" t="s">
        <v>204</v>
      </c>
      <c r="I24" s="105"/>
      <c r="J24" s="108">
        <f>J25</f>
        <v>1.1000000000000001</v>
      </c>
      <c r="K24" s="108">
        <f t="shared" si="2"/>
        <v>1.1000000000000001</v>
      </c>
      <c r="L24" s="108">
        <f t="shared" si="2"/>
        <v>1.2</v>
      </c>
    </row>
    <row r="25" spans="1:12" ht="33.75">
      <c r="A25" s="75" t="s">
        <v>198</v>
      </c>
      <c r="B25" s="181" t="s">
        <v>229</v>
      </c>
      <c r="C25" s="76" t="s">
        <v>189</v>
      </c>
      <c r="D25" s="76" t="s">
        <v>197</v>
      </c>
      <c r="E25" s="78">
        <v>19</v>
      </c>
      <c r="F25" s="78">
        <v>2</v>
      </c>
      <c r="G25" s="78" t="s">
        <v>202</v>
      </c>
      <c r="H25" s="77" t="s">
        <v>204</v>
      </c>
      <c r="I25" s="105" t="s">
        <v>199</v>
      </c>
      <c r="J25" s="108">
        <f>J26</f>
        <v>1.1000000000000001</v>
      </c>
      <c r="K25" s="108">
        <f>K26</f>
        <v>1.1000000000000001</v>
      </c>
      <c r="L25" s="108">
        <f>L26</f>
        <v>1.2</v>
      </c>
    </row>
    <row r="26" spans="1:12" ht="33.75">
      <c r="A26" s="127" t="s">
        <v>200</v>
      </c>
      <c r="B26" s="181" t="s">
        <v>229</v>
      </c>
      <c r="C26" s="76" t="s">
        <v>189</v>
      </c>
      <c r="D26" s="76" t="s">
        <v>197</v>
      </c>
      <c r="E26" s="78">
        <v>19</v>
      </c>
      <c r="F26" s="78">
        <v>2</v>
      </c>
      <c r="G26" s="78" t="s">
        <v>202</v>
      </c>
      <c r="H26" s="77" t="s">
        <v>204</v>
      </c>
      <c r="I26" s="105" t="s">
        <v>201</v>
      </c>
      <c r="J26" s="197">
        <v>1.1000000000000001</v>
      </c>
      <c r="K26" s="197">
        <v>1.1000000000000001</v>
      </c>
      <c r="L26" s="197">
        <v>1.2</v>
      </c>
    </row>
    <row r="27" spans="1:12" ht="56.25">
      <c r="A27" s="117" t="s">
        <v>233</v>
      </c>
      <c r="B27" s="181" t="s">
        <v>229</v>
      </c>
      <c r="C27" s="78" t="s">
        <v>189</v>
      </c>
      <c r="D27" s="78" t="s">
        <v>197</v>
      </c>
      <c r="E27" s="78">
        <v>65</v>
      </c>
      <c r="F27" s="78"/>
      <c r="G27" s="78"/>
      <c r="H27" s="77"/>
      <c r="I27" s="105"/>
      <c r="J27" s="108">
        <f t="shared" ref="J27:L28" si="3">J28</f>
        <v>1079.7</v>
      </c>
      <c r="K27" s="108">
        <f t="shared" si="3"/>
        <v>675.69999999999993</v>
      </c>
      <c r="L27" s="108">
        <f t="shared" si="3"/>
        <v>661.6</v>
      </c>
    </row>
    <row r="28" spans="1:12" ht="56.25">
      <c r="A28" s="117" t="s">
        <v>234</v>
      </c>
      <c r="B28" s="181" t="s">
        <v>229</v>
      </c>
      <c r="C28" s="78" t="s">
        <v>189</v>
      </c>
      <c r="D28" s="78" t="s">
        <v>197</v>
      </c>
      <c r="E28" s="78">
        <v>65</v>
      </c>
      <c r="F28" s="78">
        <v>1</v>
      </c>
      <c r="G28" s="78"/>
      <c r="H28" s="131"/>
      <c r="I28" s="105"/>
      <c r="J28" s="108">
        <f t="shared" si="3"/>
        <v>1079.7</v>
      </c>
      <c r="K28" s="108">
        <f t="shared" si="3"/>
        <v>675.69999999999993</v>
      </c>
      <c r="L28" s="108">
        <f t="shared" si="3"/>
        <v>661.6</v>
      </c>
    </row>
    <row r="29" spans="1:12" ht="53.25">
      <c r="A29" s="143" t="s">
        <v>235</v>
      </c>
      <c r="B29" s="181" t="s">
        <v>229</v>
      </c>
      <c r="C29" s="78" t="s">
        <v>189</v>
      </c>
      <c r="D29" s="78" t="s">
        <v>197</v>
      </c>
      <c r="E29" s="78">
        <v>65</v>
      </c>
      <c r="F29" s="78">
        <v>1</v>
      </c>
      <c r="G29" s="78" t="s">
        <v>191</v>
      </c>
      <c r="H29" s="131"/>
      <c r="I29" s="105"/>
      <c r="J29" s="108">
        <f>J30+J33</f>
        <v>1079.7</v>
      </c>
      <c r="K29" s="108">
        <f>K30+K33</f>
        <v>675.69999999999993</v>
      </c>
      <c r="L29" s="108">
        <f>L30+L33</f>
        <v>661.6</v>
      </c>
    </row>
    <row r="30" spans="1:12" ht="32.25">
      <c r="A30" s="121" t="s">
        <v>124</v>
      </c>
      <c r="B30" s="181" t="s">
        <v>229</v>
      </c>
      <c r="C30" s="78" t="s">
        <v>189</v>
      </c>
      <c r="D30" s="78" t="s">
        <v>197</v>
      </c>
      <c r="E30" s="78">
        <v>65</v>
      </c>
      <c r="F30" s="78">
        <v>1</v>
      </c>
      <c r="G30" s="78" t="s">
        <v>191</v>
      </c>
      <c r="H30" s="78" t="s">
        <v>205</v>
      </c>
      <c r="I30" s="105"/>
      <c r="J30" s="108">
        <f t="shared" ref="J30:L31" si="4">J31</f>
        <v>824.2</v>
      </c>
      <c r="K30" s="108">
        <f t="shared" si="4"/>
        <v>621.79999999999995</v>
      </c>
      <c r="L30" s="108">
        <f t="shared" si="4"/>
        <v>598.6</v>
      </c>
    </row>
    <row r="31" spans="1:12" ht="74.25">
      <c r="A31" s="121" t="s">
        <v>192</v>
      </c>
      <c r="B31" s="181" t="s">
        <v>229</v>
      </c>
      <c r="C31" s="78" t="s">
        <v>189</v>
      </c>
      <c r="D31" s="78" t="s">
        <v>197</v>
      </c>
      <c r="E31" s="78">
        <v>65</v>
      </c>
      <c r="F31" s="78">
        <v>1</v>
      </c>
      <c r="G31" s="78" t="s">
        <v>191</v>
      </c>
      <c r="H31" s="78" t="s">
        <v>205</v>
      </c>
      <c r="I31" s="105" t="s">
        <v>193</v>
      </c>
      <c r="J31" s="108">
        <f t="shared" si="4"/>
        <v>824.2</v>
      </c>
      <c r="K31" s="108">
        <f t="shared" si="4"/>
        <v>621.79999999999995</v>
      </c>
      <c r="L31" s="108">
        <f t="shared" si="4"/>
        <v>598.6</v>
      </c>
    </row>
    <row r="32" spans="1:12" ht="32.25">
      <c r="A32" s="121" t="s">
        <v>122</v>
      </c>
      <c r="B32" s="181" t="s">
        <v>229</v>
      </c>
      <c r="C32" s="78" t="s">
        <v>189</v>
      </c>
      <c r="D32" s="78" t="s">
        <v>197</v>
      </c>
      <c r="E32" s="78">
        <v>65</v>
      </c>
      <c r="F32" s="78">
        <v>1</v>
      </c>
      <c r="G32" s="78" t="s">
        <v>191</v>
      </c>
      <c r="H32" s="78" t="s">
        <v>205</v>
      </c>
      <c r="I32" s="105" t="s">
        <v>195</v>
      </c>
      <c r="J32" s="108">
        <v>824.2</v>
      </c>
      <c r="K32" s="108">
        <v>621.79999999999995</v>
      </c>
      <c r="L32" s="108">
        <v>598.6</v>
      </c>
    </row>
    <row r="33" spans="1:12" ht="22.5">
      <c r="A33" s="75" t="s">
        <v>125</v>
      </c>
      <c r="B33" s="181" t="s">
        <v>229</v>
      </c>
      <c r="C33" s="78" t="s">
        <v>189</v>
      </c>
      <c r="D33" s="78" t="s">
        <v>197</v>
      </c>
      <c r="E33" s="78">
        <v>65</v>
      </c>
      <c r="F33" s="78">
        <v>1</v>
      </c>
      <c r="G33" s="78" t="s">
        <v>191</v>
      </c>
      <c r="H33" s="131" t="s">
        <v>206</v>
      </c>
      <c r="I33" s="105"/>
      <c r="J33" s="108">
        <f>J34+J36+J38</f>
        <v>255.5</v>
      </c>
      <c r="K33" s="108">
        <f>K34+K36+K38</f>
        <v>53.900000000000006</v>
      </c>
      <c r="L33" s="108">
        <f>L34+L36+L38</f>
        <v>63</v>
      </c>
    </row>
    <row r="34" spans="1:12" ht="74.25">
      <c r="A34" s="121" t="s">
        <v>192</v>
      </c>
      <c r="B34" s="181" t="s">
        <v>229</v>
      </c>
      <c r="C34" s="78" t="s">
        <v>189</v>
      </c>
      <c r="D34" s="78" t="s">
        <v>197</v>
      </c>
      <c r="E34" s="78">
        <v>65</v>
      </c>
      <c r="F34" s="78">
        <v>1</v>
      </c>
      <c r="G34" s="78" t="s">
        <v>191</v>
      </c>
      <c r="H34" s="131" t="s">
        <v>206</v>
      </c>
      <c r="I34" s="105" t="s">
        <v>193</v>
      </c>
      <c r="J34" s="108">
        <f>J35</f>
        <v>2.7</v>
      </c>
      <c r="K34" s="108">
        <f>K35</f>
        <v>2.8</v>
      </c>
      <c r="L34" s="108">
        <f>L35</f>
        <v>2.9</v>
      </c>
    </row>
    <row r="35" spans="1:12" ht="32.25">
      <c r="A35" s="121" t="s">
        <v>122</v>
      </c>
      <c r="B35" s="181" t="s">
        <v>229</v>
      </c>
      <c r="C35" s="78" t="s">
        <v>189</v>
      </c>
      <c r="D35" s="78" t="s">
        <v>197</v>
      </c>
      <c r="E35" s="78">
        <v>65</v>
      </c>
      <c r="F35" s="78">
        <v>1</v>
      </c>
      <c r="G35" s="78" t="s">
        <v>191</v>
      </c>
      <c r="H35" s="131" t="s">
        <v>206</v>
      </c>
      <c r="I35" s="105" t="s">
        <v>195</v>
      </c>
      <c r="J35" s="108">
        <v>2.7</v>
      </c>
      <c r="K35" s="108">
        <v>2.8</v>
      </c>
      <c r="L35" s="108">
        <v>2.9</v>
      </c>
    </row>
    <row r="36" spans="1:12" ht="33.75">
      <c r="A36" s="75" t="s">
        <v>198</v>
      </c>
      <c r="B36" s="181" t="s">
        <v>229</v>
      </c>
      <c r="C36" s="78" t="s">
        <v>189</v>
      </c>
      <c r="D36" s="78" t="s">
        <v>197</v>
      </c>
      <c r="E36" s="78">
        <v>65</v>
      </c>
      <c r="F36" s="78">
        <v>1</v>
      </c>
      <c r="G36" s="78" t="s">
        <v>191</v>
      </c>
      <c r="H36" s="131" t="s">
        <v>206</v>
      </c>
      <c r="I36" s="105" t="s">
        <v>199</v>
      </c>
      <c r="J36" s="108">
        <f>J37</f>
        <v>201</v>
      </c>
      <c r="K36" s="108">
        <f>K37</f>
        <v>13</v>
      </c>
      <c r="L36" s="108">
        <f>L37</f>
        <v>22</v>
      </c>
    </row>
    <row r="37" spans="1:12" ht="33.75">
      <c r="A37" s="127" t="s">
        <v>200</v>
      </c>
      <c r="B37" s="181" t="s">
        <v>229</v>
      </c>
      <c r="C37" s="78" t="s">
        <v>189</v>
      </c>
      <c r="D37" s="78" t="s">
        <v>197</v>
      </c>
      <c r="E37" s="78">
        <v>65</v>
      </c>
      <c r="F37" s="78">
        <v>1</v>
      </c>
      <c r="G37" s="78" t="s">
        <v>191</v>
      </c>
      <c r="H37" s="131" t="s">
        <v>206</v>
      </c>
      <c r="I37" s="105" t="s">
        <v>201</v>
      </c>
      <c r="J37" s="108">
        <v>201</v>
      </c>
      <c r="K37" s="108">
        <v>13</v>
      </c>
      <c r="L37" s="108">
        <v>22</v>
      </c>
    </row>
    <row r="38" spans="1:12">
      <c r="A38" s="75" t="s">
        <v>207</v>
      </c>
      <c r="B38" s="181" t="s">
        <v>229</v>
      </c>
      <c r="C38" s="78" t="s">
        <v>189</v>
      </c>
      <c r="D38" s="78" t="s">
        <v>197</v>
      </c>
      <c r="E38" s="78">
        <v>65</v>
      </c>
      <c r="F38" s="78">
        <v>1</v>
      </c>
      <c r="G38" s="78" t="s">
        <v>191</v>
      </c>
      <c r="H38" s="131" t="s">
        <v>206</v>
      </c>
      <c r="I38" s="105" t="s">
        <v>208</v>
      </c>
      <c r="J38" s="108">
        <f>J39</f>
        <v>51.8</v>
      </c>
      <c r="K38" s="108">
        <f>K39</f>
        <v>38.1</v>
      </c>
      <c r="L38" s="108">
        <f>L39</f>
        <v>38.1</v>
      </c>
    </row>
    <row r="39" spans="1:12" ht="22.5">
      <c r="A39" s="127" t="s">
        <v>209</v>
      </c>
      <c r="B39" s="181" t="s">
        <v>229</v>
      </c>
      <c r="C39" s="78" t="s">
        <v>189</v>
      </c>
      <c r="D39" s="78" t="s">
        <v>197</v>
      </c>
      <c r="E39" s="78">
        <v>65</v>
      </c>
      <c r="F39" s="78">
        <v>1</v>
      </c>
      <c r="G39" s="78" t="s">
        <v>191</v>
      </c>
      <c r="H39" s="131" t="s">
        <v>206</v>
      </c>
      <c r="I39" s="105" t="s">
        <v>210</v>
      </c>
      <c r="J39" s="108">
        <v>51.8</v>
      </c>
      <c r="K39" s="108">
        <v>38.1</v>
      </c>
      <c r="L39" s="108">
        <v>38.1</v>
      </c>
    </row>
    <row r="40" spans="1:12" ht="53.25">
      <c r="A40" s="183" t="s">
        <v>17</v>
      </c>
      <c r="B40" s="181" t="s">
        <v>229</v>
      </c>
      <c r="C40" s="76" t="s">
        <v>189</v>
      </c>
      <c r="D40" s="78" t="s">
        <v>222</v>
      </c>
      <c r="E40" s="78"/>
      <c r="F40" s="78"/>
      <c r="G40" s="77"/>
      <c r="H40" s="105"/>
      <c r="I40" s="108"/>
      <c r="J40" s="108">
        <f>J41</f>
        <v>0.5</v>
      </c>
      <c r="K40" s="108">
        <f t="shared" ref="K40:L42" si="5">K41</f>
        <v>0</v>
      </c>
      <c r="L40" s="108">
        <f t="shared" si="5"/>
        <v>0</v>
      </c>
    </row>
    <row r="41" spans="1:12" ht="22.5">
      <c r="A41" s="117" t="s">
        <v>126</v>
      </c>
      <c r="B41" s="181" t="s">
        <v>229</v>
      </c>
      <c r="C41" s="76" t="s">
        <v>189</v>
      </c>
      <c r="D41" s="78" t="s">
        <v>222</v>
      </c>
      <c r="E41" s="78" t="s">
        <v>211</v>
      </c>
      <c r="F41" s="78"/>
      <c r="G41" s="77"/>
      <c r="H41" s="105"/>
      <c r="I41" s="108"/>
      <c r="J41" s="108">
        <f>J42</f>
        <v>0.5</v>
      </c>
      <c r="K41" s="108">
        <f t="shared" si="5"/>
        <v>0</v>
      </c>
      <c r="L41" s="108">
        <f t="shared" si="5"/>
        <v>0</v>
      </c>
    </row>
    <row r="42" spans="1:12" ht="33.75">
      <c r="A42" s="117" t="s">
        <v>236</v>
      </c>
      <c r="B42" s="181" t="s">
        <v>229</v>
      </c>
      <c r="C42" s="76" t="s">
        <v>189</v>
      </c>
      <c r="D42" s="78" t="s">
        <v>222</v>
      </c>
      <c r="E42" s="78" t="s">
        <v>211</v>
      </c>
      <c r="F42" s="78" t="s">
        <v>59</v>
      </c>
      <c r="G42" s="77"/>
      <c r="H42" s="105"/>
      <c r="I42" s="108"/>
      <c r="J42" s="108">
        <f>J43</f>
        <v>0.5</v>
      </c>
      <c r="K42" s="108">
        <f t="shared" si="5"/>
        <v>0</v>
      </c>
      <c r="L42" s="108">
        <f t="shared" si="5"/>
        <v>0</v>
      </c>
    </row>
    <row r="43" spans="1:12" ht="116.25">
      <c r="A43" s="169" t="s">
        <v>127</v>
      </c>
      <c r="B43" s="181" t="s">
        <v>229</v>
      </c>
      <c r="C43" s="76" t="s">
        <v>189</v>
      </c>
      <c r="D43" s="78" t="s">
        <v>222</v>
      </c>
      <c r="E43" s="78" t="s">
        <v>211</v>
      </c>
      <c r="F43" s="78" t="s">
        <v>59</v>
      </c>
      <c r="G43" s="77" t="s">
        <v>191</v>
      </c>
      <c r="H43" s="105" t="s">
        <v>128</v>
      </c>
      <c r="I43" s="108"/>
      <c r="J43" s="108">
        <f t="shared" ref="J43:L44" si="6">J44</f>
        <v>0.5</v>
      </c>
      <c r="K43" s="108">
        <f t="shared" si="6"/>
        <v>0</v>
      </c>
      <c r="L43" s="108">
        <f t="shared" si="6"/>
        <v>0</v>
      </c>
    </row>
    <row r="44" spans="1:12">
      <c r="A44" s="169" t="s">
        <v>129</v>
      </c>
      <c r="B44" s="181" t="s">
        <v>229</v>
      </c>
      <c r="C44" s="76" t="s">
        <v>189</v>
      </c>
      <c r="D44" s="78" t="s">
        <v>222</v>
      </c>
      <c r="E44" s="78" t="s">
        <v>211</v>
      </c>
      <c r="F44" s="78" t="s">
        <v>59</v>
      </c>
      <c r="G44" s="77" t="s">
        <v>191</v>
      </c>
      <c r="H44" s="105" t="s">
        <v>128</v>
      </c>
      <c r="I44" s="109">
        <v>500</v>
      </c>
      <c r="J44" s="108">
        <f t="shared" si="6"/>
        <v>0.5</v>
      </c>
      <c r="K44" s="108">
        <f t="shared" si="6"/>
        <v>0</v>
      </c>
      <c r="L44" s="108">
        <f t="shared" si="6"/>
        <v>0</v>
      </c>
    </row>
    <row r="45" spans="1:12" ht="21.75">
      <c r="A45" s="183" t="s">
        <v>8</v>
      </c>
      <c r="B45" s="181" t="s">
        <v>229</v>
      </c>
      <c r="C45" s="76" t="s">
        <v>189</v>
      </c>
      <c r="D45" s="76" t="s">
        <v>222</v>
      </c>
      <c r="E45" s="78" t="s">
        <v>211</v>
      </c>
      <c r="F45" s="78" t="s">
        <v>59</v>
      </c>
      <c r="G45" s="78" t="s">
        <v>191</v>
      </c>
      <c r="H45" s="77" t="s">
        <v>128</v>
      </c>
      <c r="I45" s="105" t="s">
        <v>130</v>
      </c>
      <c r="J45" s="108">
        <v>0.5</v>
      </c>
      <c r="K45" s="108">
        <v>0</v>
      </c>
      <c r="L45" s="108">
        <v>0</v>
      </c>
    </row>
    <row r="46" spans="1:12">
      <c r="A46" s="117" t="s">
        <v>213</v>
      </c>
      <c r="B46" s="181" t="s">
        <v>229</v>
      </c>
      <c r="C46" s="76" t="s">
        <v>189</v>
      </c>
      <c r="D46" s="76" t="s">
        <v>69</v>
      </c>
      <c r="E46" s="78"/>
      <c r="F46" s="78"/>
      <c r="G46" s="78"/>
      <c r="H46" s="78"/>
      <c r="I46" s="105"/>
      <c r="J46" s="108">
        <f t="shared" ref="J46:L51" si="7">J47</f>
        <v>1</v>
      </c>
      <c r="K46" s="108">
        <f t="shared" si="7"/>
        <v>1</v>
      </c>
      <c r="L46" s="108">
        <f t="shared" si="7"/>
        <v>1</v>
      </c>
    </row>
    <row r="47" spans="1:12" ht="22.5">
      <c r="A47" s="117" t="s">
        <v>126</v>
      </c>
      <c r="B47" s="181" t="s">
        <v>229</v>
      </c>
      <c r="C47" s="76" t="s">
        <v>189</v>
      </c>
      <c r="D47" s="76" t="s">
        <v>69</v>
      </c>
      <c r="E47" s="78" t="s">
        <v>211</v>
      </c>
      <c r="F47" s="78"/>
      <c r="G47" s="78"/>
      <c r="H47" s="78"/>
      <c r="I47" s="105"/>
      <c r="J47" s="108">
        <f t="shared" si="7"/>
        <v>1</v>
      </c>
      <c r="K47" s="108">
        <f t="shared" si="7"/>
        <v>1</v>
      </c>
      <c r="L47" s="108">
        <f t="shared" si="7"/>
        <v>1</v>
      </c>
    </row>
    <row r="48" spans="1:12" ht="33.75">
      <c r="A48" s="117" t="s">
        <v>236</v>
      </c>
      <c r="B48" s="181" t="s">
        <v>229</v>
      </c>
      <c r="C48" s="76" t="s">
        <v>189</v>
      </c>
      <c r="D48" s="76" t="s">
        <v>69</v>
      </c>
      <c r="E48" s="78" t="s">
        <v>211</v>
      </c>
      <c r="F48" s="78" t="s">
        <v>59</v>
      </c>
      <c r="G48" s="78"/>
      <c r="H48" s="78"/>
      <c r="I48" s="105"/>
      <c r="J48" s="108">
        <f t="shared" si="7"/>
        <v>1</v>
      </c>
      <c r="K48" s="108">
        <f t="shared" si="7"/>
        <v>1</v>
      </c>
      <c r="L48" s="108">
        <f t="shared" si="7"/>
        <v>1</v>
      </c>
    </row>
    <row r="49" spans="1:12" ht="22.5">
      <c r="A49" s="117" t="s">
        <v>131</v>
      </c>
      <c r="B49" s="181" t="s">
        <v>229</v>
      </c>
      <c r="C49" s="76" t="s">
        <v>189</v>
      </c>
      <c r="D49" s="76" t="s">
        <v>69</v>
      </c>
      <c r="E49" s="78" t="s">
        <v>211</v>
      </c>
      <c r="F49" s="78" t="s">
        <v>59</v>
      </c>
      <c r="G49" s="78" t="s">
        <v>191</v>
      </c>
      <c r="H49" s="78" t="s">
        <v>132</v>
      </c>
      <c r="I49" s="105"/>
      <c r="J49" s="108">
        <f t="shared" si="7"/>
        <v>1</v>
      </c>
      <c r="K49" s="108">
        <f t="shared" si="7"/>
        <v>1</v>
      </c>
      <c r="L49" s="108">
        <f t="shared" si="7"/>
        <v>1</v>
      </c>
    </row>
    <row r="50" spans="1:12" ht="45">
      <c r="A50" s="117" t="s">
        <v>237</v>
      </c>
      <c r="B50" s="181" t="s">
        <v>229</v>
      </c>
      <c r="C50" s="76" t="s">
        <v>189</v>
      </c>
      <c r="D50" s="76" t="s">
        <v>69</v>
      </c>
      <c r="E50" s="78" t="s">
        <v>211</v>
      </c>
      <c r="F50" s="78" t="s">
        <v>59</v>
      </c>
      <c r="G50" s="78" t="s">
        <v>191</v>
      </c>
      <c r="H50" s="78" t="s">
        <v>214</v>
      </c>
      <c r="I50" s="105"/>
      <c r="J50" s="108">
        <f t="shared" si="7"/>
        <v>1</v>
      </c>
      <c r="K50" s="108">
        <f t="shared" si="7"/>
        <v>1</v>
      </c>
      <c r="L50" s="108">
        <f t="shared" si="7"/>
        <v>1</v>
      </c>
    </row>
    <row r="51" spans="1:12">
      <c r="A51" s="117" t="s">
        <v>207</v>
      </c>
      <c r="B51" s="181" t="s">
        <v>229</v>
      </c>
      <c r="C51" s="76" t="s">
        <v>189</v>
      </c>
      <c r="D51" s="76" t="s">
        <v>69</v>
      </c>
      <c r="E51" s="78" t="s">
        <v>211</v>
      </c>
      <c r="F51" s="78" t="s">
        <v>59</v>
      </c>
      <c r="G51" s="78" t="s">
        <v>191</v>
      </c>
      <c r="H51" s="78" t="s">
        <v>214</v>
      </c>
      <c r="I51" s="105" t="s">
        <v>208</v>
      </c>
      <c r="J51" s="108">
        <f t="shared" si="7"/>
        <v>1</v>
      </c>
      <c r="K51" s="108">
        <f t="shared" si="7"/>
        <v>1</v>
      </c>
      <c r="L51" s="108">
        <f t="shared" si="7"/>
        <v>1</v>
      </c>
    </row>
    <row r="52" spans="1:12">
      <c r="A52" s="117" t="s">
        <v>215</v>
      </c>
      <c r="B52" s="181" t="s">
        <v>229</v>
      </c>
      <c r="C52" s="76" t="s">
        <v>189</v>
      </c>
      <c r="D52" s="76" t="s">
        <v>69</v>
      </c>
      <c r="E52" s="78" t="s">
        <v>211</v>
      </c>
      <c r="F52" s="78" t="s">
        <v>59</v>
      </c>
      <c r="G52" s="78" t="s">
        <v>191</v>
      </c>
      <c r="H52" s="78" t="s">
        <v>214</v>
      </c>
      <c r="I52" s="105" t="s">
        <v>216</v>
      </c>
      <c r="J52" s="108">
        <v>1</v>
      </c>
      <c r="K52" s="108">
        <v>1</v>
      </c>
      <c r="L52" s="108">
        <v>1</v>
      </c>
    </row>
    <row r="53" spans="1:12" ht="22.5">
      <c r="A53" s="159" t="s">
        <v>217</v>
      </c>
      <c r="B53" s="181" t="s">
        <v>229</v>
      </c>
      <c r="C53" s="76" t="s">
        <v>189</v>
      </c>
      <c r="D53" s="76" t="s">
        <v>50</v>
      </c>
      <c r="E53" s="78"/>
      <c r="F53" s="78"/>
      <c r="G53" s="78"/>
      <c r="H53" s="78"/>
      <c r="I53" s="105"/>
      <c r="J53" s="108">
        <f>J56</f>
        <v>100</v>
      </c>
      <c r="K53" s="108">
        <f>K56</f>
        <v>0</v>
      </c>
      <c r="L53" s="108">
        <f>L56</f>
        <v>0</v>
      </c>
    </row>
    <row r="54" spans="1:12" ht="22.5">
      <c r="A54" s="117" t="s">
        <v>126</v>
      </c>
      <c r="B54" s="181" t="s">
        <v>229</v>
      </c>
      <c r="C54" s="76" t="s">
        <v>189</v>
      </c>
      <c r="D54" s="76" t="s">
        <v>50</v>
      </c>
      <c r="E54" s="78" t="s">
        <v>211</v>
      </c>
      <c r="F54" s="78"/>
      <c r="G54" s="78"/>
      <c r="H54" s="78"/>
      <c r="I54" s="105"/>
      <c r="J54" s="108">
        <f t="shared" ref="J54:L55" si="8">J55</f>
        <v>100</v>
      </c>
      <c r="K54" s="108">
        <f t="shared" si="8"/>
        <v>0</v>
      </c>
      <c r="L54" s="108">
        <f t="shared" si="8"/>
        <v>0</v>
      </c>
    </row>
    <row r="55" spans="1:12" ht="33.75">
      <c r="A55" s="117" t="s">
        <v>236</v>
      </c>
      <c r="B55" s="181" t="s">
        <v>229</v>
      </c>
      <c r="C55" s="76" t="s">
        <v>189</v>
      </c>
      <c r="D55" s="76" t="s">
        <v>50</v>
      </c>
      <c r="E55" s="78" t="s">
        <v>211</v>
      </c>
      <c r="F55" s="78" t="s">
        <v>59</v>
      </c>
      <c r="G55" s="78"/>
      <c r="H55" s="78"/>
      <c r="I55" s="105"/>
      <c r="J55" s="108">
        <f t="shared" si="8"/>
        <v>100</v>
      </c>
      <c r="K55" s="108">
        <f t="shared" si="8"/>
        <v>0</v>
      </c>
      <c r="L55" s="108">
        <f t="shared" si="8"/>
        <v>0</v>
      </c>
    </row>
    <row r="56" spans="1:12" ht="101.25">
      <c r="A56" s="157" t="s">
        <v>133</v>
      </c>
      <c r="B56" s="181" t="s">
        <v>229</v>
      </c>
      <c r="C56" s="76" t="s">
        <v>189</v>
      </c>
      <c r="D56" s="76" t="s">
        <v>50</v>
      </c>
      <c r="E56" s="78" t="s">
        <v>211</v>
      </c>
      <c r="F56" s="78" t="s">
        <v>59</v>
      </c>
      <c r="G56" s="78" t="s">
        <v>191</v>
      </c>
      <c r="H56" s="78" t="s">
        <v>128</v>
      </c>
      <c r="I56" s="105"/>
      <c r="J56" s="108">
        <f t="shared" ref="J56:L57" si="9">J57</f>
        <v>100</v>
      </c>
      <c r="K56" s="108">
        <f t="shared" si="9"/>
        <v>0</v>
      </c>
      <c r="L56" s="108">
        <f t="shared" si="9"/>
        <v>0</v>
      </c>
    </row>
    <row r="57" spans="1:12" ht="33.75">
      <c r="A57" s="156" t="s">
        <v>198</v>
      </c>
      <c r="B57" s="181" t="s">
        <v>229</v>
      </c>
      <c r="C57" s="76" t="s">
        <v>189</v>
      </c>
      <c r="D57" s="76" t="s">
        <v>50</v>
      </c>
      <c r="E57" s="78" t="s">
        <v>211</v>
      </c>
      <c r="F57" s="78" t="s">
        <v>59</v>
      </c>
      <c r="G57" s="78" t="s">
        <v>191</v>
      </c>
      <c r="H57" s="78" t="s">
        <v>128</v>
      </c>
      <c r="I57" s="105" t="s">
        <v>199</v>
      </c>
      <c r="J57" s="108">
        <f t="shared" si="9"/>
        <v>100</v>
      </c>
      <c r="K57" s="108">
        <f t="shared" si="9"/>
        <v>0</v>
      </c>
      <c r="L57" s="108">
        <f t="shared" si="9"/>
        <v>0</v>
      </c>
    </row>
    <row r="58" spans="1:12" ht="33.75">
      <c r="A58" s="158" t="s">
        <v>200</v>
      </c>
      <c r="B58" s="181" t="s">
        <v>229</v>
      </c>
      <c r="C58" s="76" t="s">
        <v>189</v>
      </c>
      <c r="D58" s="76" t="s">
        <v>50</v>
      </c>
      <c r="E58" s="78" t="s">
        <v>211</v>
      </c>
      <c r="F58" s="78" t="s">
        <v>59</v>
      </c>
      <c r="G58" s="78" t="s">
        <v>191</v>
      </c>
      <c r="H58" s="78" t="s">
        <v>128</v>
      </c>
      <c r="I58" s="105" t="s">
        <v>201</v>
      </c>
      <c r="J58" s="108">
        <v>100</v>
      </c>
      <c r="K58" s="108">
        <v>0</v>
      </c>
      <c r="L58" s="108">
        <v>0</v>
      </c>
    </row>
    <row r="59" spans="1:12">
      <c r="A59" s="130" t="s">
        <v>134</v>
      </c>
      <c r="B59" s="181" t="s">
        <v>229</v>
      </c>
      <c r="C59" s="78" t="s">
        <v>190</v>
      </c>
      <c r="D59" s="78"/>
      <c r="E59" s="78"/>
      <c r="F59" s="78"/>
      <c r="G59" s="78"/>
      <c r="H59" s="78" t="s">
        <v>51</v>
      </c>
      <c r="I59" s="105" t="s">
        <v>51</v>
      </c>
      <c r="J59" s="108">
        <f>J60</f>
        <v>217.39999999999998</v>
      </c>
      <c r="K59" s="108">
        <f>K60</f>
        <v>243.79999999999998</v>
      </c>
      <c r="L59" s="108">
        <f>L60</f>
        <v>311.2</v>
      </c>
    </row>
    <row r="60" spans="1:12" ht="22.5">
      <c r="A60" s="133" t="s">
        <v>135</v>
      </c>
      <c r="B60" s="181" t="s">
        <v>229</v>
      </c>
      <c r="C60" s="78" t="s">
        <v>190</v>
      </c>
      <c r="D60" s="78" t="s">
        <v>202</v>
      </c>
      <c r="E60" s="78"/>
      <c r="F60" s="78"/>
      <c r="G60" s="78"/>
      <c r="H60" s="78"/>
      <c r="I60" s="105"/>
      <c r="J60" s="108">
        <f>J61</f>
        <v>217.39999999999998</v>
      </c>
      <c r="K60" s="108">
        <f>K64</f>
        <v>243.79999999999998</v>
      </c>
      <c r="L60" s="108">
        <f>L64</f>
        <v>311.2</v>
      </c>
    </row>
    <row r="61" spans="1:12" ht="45">
      <c r="A61" s="61" t="s">
        <v>48</v>
      </c>
      <c r="B61" s="181" t="s">
        <v>229</v>
      </c>
      <c r="C61" s="78" t="s">
        <v>190</v>
      </c>
      <c r="D61" s="78" t="s">
        <v>202</v>
      </c>
      <c r="E61" s="78" t="s">
        <v>5</v>
      </c>
      <c r="F61" s="78"/>
      <c r="G61" s="78"/>
      <c r="H61" s="78"/>
      <c r="I61" s="105"/>
      <c r="J61" s="108">
        <f>J62</f>
        <v>217.39999999999998</v>
      </c>
      <c r="K61" s="108">
        <f t="shared" ref="K61:L63" si="10">K62</f>
        <v>243.79999999999998</v>
      </c>
      <c r="L61" s="108">
        <f t="shared" si="10"/>
        <v>311.2</v>
      </c>
    </row>
    <row r="62" spans="1:12" ht="33.75">
      <c r="A62" s="120" t="s">
        <v>12</v>
      </c>
      <c r="B62" s="181" t="s">
        <v>229</v>
      </c>
      <c r="C62" s="78" t="s">
        <v>190</v>
      </c>
      <c r="D62" s="78" t="s">
        <v>202</v>
      </c>
      <c r="E62" s="78" t="s">
        <v>5</v>
      </c>
      <c r="F62" s="78" t="s">
        <v>61</v>
      </c>
      <c r="G62" s="78"/>
      <c r="H62" s="78"/>
      <c r="I62" s="105"/>
      <c r="J62" s="108">
        <f>J63</f>
        <v>217.39999999999998</v>
      </c>
      <c r="K62" s="108">
        <f t="shared" si="10"/>
        <v>243.79999999999998</v>
      </c>
      <c r="L62" s="108">
        <f t="shared" si="10"/>
        <v>311.2</v>
      </c>
    </row>
    <row r="63" spans="1:12" ht="56.25">
      <c r="A63" s="120" t="s">
        <v>136</v>
      </c>
      <c r="B63" s="181" t="s">
        <v>229</v>
      </c>
      <c r="C63" s="78" t="s">
        <v>190</v>
      </c>
      <c r="D63" s="78" t="s">
        <v>202</v>
      </c>
      <c r="E63" s="78" t="s">
        <v>5</v>
      </c>
      <c r="F63" s="78" t="s">
        <v>61</v>
      </c>
      <c r="G63" s="78" t="s">
        <v>190</v>
      </c>
      <c r="H63" s="78"/>
      <c r="I63" s="105"/>
      <c r="J63" s="108">
        <f>J64</f>
        <v>217.39999999999998</v>
      </c>
      <c r="K63" s="108">
        <f t="shared" si="10"/>
        <v>243.79999999999998</v>
      </c>
      <c r="L63" s="108">
        <f t="shared" si="10"/>
        <v>311.2</v>
      </c>
    </row>
    <row r="64" spans="1:12" ht="56.25">
      <c r="A64" s="115" t="s">
        <v>266</v>
      </c>
      <c r="B64" s="181" t="s">
        <v>229</v>
      </c>
      <c r="C64" s="78" t="s">
        <v>190</v>
      </c>
      <c r="D64" s="78" t="s">
        <v>202</v>
      </c>
      <c r="E64" s="78" t="s">
        <v>5</v>
      </c>
      <c r="F64" s="78" t="s">
        <v>61</v>
      </c>
      <c r="G64" s="78" t="s">
        <v>190</v>
      </c>
      <c r="H64" s="131" t="s">
        <v>137</v>
      </c>
      <c r="I64" s="105"/>
      <c r="J64" s="108">
        <f>J65+J67</f>
        <v>217.39999999999998</v>
      </c>
      <c r="K64" s="108">
        <f>K65+K67</f>
        <v>243.79999999999998</v>
      </c>
      <c r="L64" s="108">
        <f>L65+L67</f>
        <v>311.2</v>
      </c>
    </row>
    <row r="65" spans="1:12" ht="78.75">
      <c r="A65" s="127" t="s">
        <v>192</v>
      </c>
      <c r="B65" s="181" t="s">
        <v>229</v>
      </c>
      <c r="C65" s="78" t="s">
        <v>190</v>
      </c>
      <c r="D65" s="78" t="s">
        <v>202</v>
      </c>
      <c r="E65" s="78" t="s">
        <v>5</v>
      </c>
      <c r="F65" s="78" t="s">
        <v>61</v>
      </c>
      <c r="G65" s="78" t="s">
        <v>190</v>
      </c>
      <c r="H65" s="131" t="s">
        <v>137</v>
      </c>
      <c r="I65" s="105" t="s">
        <v>193</v>
      </c>
      <c r="J65" s="108">
        <f>J66</f>
        <v>199.2</v>
      </c>
      <c r="K65" s="108">
        <f>K66</f>
        <v>179.48</v>
      </c>
      <c r="L65" s="108">
        <f>L66</f>
        <v>190.25</v>
      </c>
    </row>
    <row r="66" spans="1:12" ht="33.75">
      <c r="A66" s="127" t="s">
        <v>194</v>
      </c>
      <c r="B66" s="181" t="s">
        <v>229</v>
      </c>
      <c r="C66" s="78" t="s">
        <v>190</v>
      </c>
      <c r="D66" s="78" t="s">
        <v>202</v>
      </c>
      <c r="E66" s="78" t="s">
        <v>5</v>
      </c>
      <c r="F66" s="78" t="s">
        <v>61</v>
      </c>
      <c r="G66" s="78" t="s">
        <v>190</v>
      </c>
      <c r="H66" s="131" t="s">
        <v>137</v>
      </c>
      <c r="I66" s="105" t="s">
        <v>195</v>
      </c>
      <c r="J66" s="198">
        <v>199.2</v>
      </c>
      <c r="K66" s="108">
        <v>179.48</v>
      </c>
      <c r="L66" s="108">
        <v>190.25</v>
      </c>
    </row>
    <row r="67" spans="1:12" ht="33.75">
      <c r="A67" s="75" t="s">
        <v>198</v>
      </c>
      <c r="B67" s="181" t="s">
        <v>229</v>
      </c>
      <c r="C67" s="78" t="s">
        <v>190</v>
      </c>
      <c r="D67" s="78" t="s">
        <v>202</v>
      </c>
      <c r="E67" s="78" t="s">
        <v>5</v>
      </c>
      <c r="F67" s="78" t="s">
        <v>61</v>
      </c>
      <c r="G67" s="78" t="s">
        <v>190</v>
      </c>
      <c r="H67" s="131" t="s">
        <v>137</v>
      </c>
      <c r="I67" s="105" t="s">
        <v>199</v>
      </c>
      <c r="J67" s="108">
        <f>J68</f>
        <v>18.2</v>
      </c>
      <c r="K67" s="108">
        <f>K68</f>
        <v>64.319999999999993</v>
      </c>
      <c r="L67" s="108">
        <f>L68</f>
        <v>120.95</v>
      </c>
    </row>
    <row r="68" spans="1:12" ht="33.75">
      <c r="A68" s="127" t="s">
        <v>200</v>
      </c>
      <c r="B68" s="181" t="s">
        <v>229</v>
      </c>
      <c r="C68" s="78" t="s">
        <v>190</v>
      </c>
      <c r="D68" s="78" t="s">
        <v>202</v>
      </c>
      <c r="E68" s="78" t="s">
        <v>5</v>
      </c>
      <c r="F68" s="78" t="s">
        <v>61</v>
      </c>
      <c r="G68" s="78" t="s">
        <v>190</v>
      </c>
      <c r="H68" s="131" t="s">
        <v>137</v>
      </c>
      <c r="I68" s="105" t="s">
        <v>201</v>
      </c>
      <c r="J68" s="108">
        <v>18.2</v>
      </c>
      <c r="K68" s="108">
        <v>64.319999999999993</v>
      </c>
      <c r="L68" s="108">
        <v>120.95</v>
      </c>
    </row>
    <row r="69" spans="1:12" ht="15">
      <c r="A69" s="170" t="s">
        <v>218</v>
      </c>
      <c r="B69" s="181" t="s">
        <v>229</v>
      </c>
      <c r="C69" s="78" t="s">
        <v>197</v>
      </c>
      <c r="D69" s="78"/>
      <c r="E69" s="78"/>
      <c r="F69" s="78"/>
      <c r="G69" s="78"/>
      <c r="H69" s="78" t="s">
        <v>51</v>
      </c>
      <c r="I69" s="105" t="s">
        <v>51</v>
      </c>
      <c r="J69" s="108">
        <f>J70</f>
        <v>254</v>
      </c>
      <c r="K69" s="108">
        <f>K70</f>
        <v>150</v>
      </c>
      <c r="L69" s="108">
        <f>L70</f>
        <v>150</v>
      </c>
    </row>
    <row r="70" spans="1:12" ht="15">
      <c r="A70" s="170" t="s">
        <v>138</v>
      </c>
      <c r="B70" s="181" t="s">
        <v>229</v>
      </c>
      <c r="C70" s="116" t="s">
        <v>197</v>
      </c>
      <c r="D70" s="78" t="s">
        <v>139</v>
      </c>
      <c r="E70" s="78"/>
      <c r="F70" s="78"/>
      <c r="G70" s="78"/>
      <c r="H70" s="77"/>
      <c r="I70" s="105"/>
      <c r="J70" s="108">
        <f>J72</f>
        <v>254</v>
      </c>
      <c r="K70" s="108">
        <f>K72</f>
        <v>150</v>
      </c>
      <c r="L70" s="108">
        <f>L72</f>
        <v>150</v>
      </c>
    </row>
    <row r="71" spans="1:12" ht="63.75">
      <c r="A71" s="179" t="s">
        <v>238</v>
      </c>
      <c r="B71" s="181" t="s">
        <v>229</v>
      </c>
      <c r="C71" s="116" t="s">
        <v>197</v>
      </c>
      <c r="D71" s="78" t="s">
        <v>139</v>
      </c>
      <c r="E71" s="78">
        <v>13</v>
      </c>
      <c r="F71" s="78" t="s">
        <v>285</v>
      </c>
      <c r="G71" s="78"/>
      <c r="H71" s="77"/>
      <c r="I71" s="105"/>
      <c r="J71" s="108">
        <f t="shared" ref="J71:K74" si="11">J72</f>
        <v>254</v>
      </c>
      <c r="K71" s="108">
        <f t="shared" si="11"/>
        <v>150</v>
      </c>
      <c r="L71" s="108">
        <f>L72</f>
        <v>150</v>
      </c>
    </row>
    <row r="72" spans="1:12" ht="25.5">
      <c r="A72" s="119" t="s">
        <v>221</v>
      </c>
      <c r="B72" s="181" t="s">
        <v>229</v>
      </c>
      <c r="C72" s="116" t="s">
        <v>197</v>
      </c>
      <c r="D72" s="78" t="s">
        <v>139</v>
      </c>
      <c r="E72" s="78">
        <v>13</v>
      </c>
      <c r="F72" s="78" t="s">
        <v>285</v>
      </c>
      <c r="G72" s="78" t="s">
        <v>189</v>
      </c>
      <c r="H72" s="77"/>
      <c r="I72" s="105"/>
      <c r="J72" s="108">
        <f t="shared" si="11"/>
        <v>254</v>
      </c>
      <c r="K72" s="108">
        <f t="shared" si="11"/>
        <v>150</v>
      </c>
      <c r="L72" s="108">
        <f>L73</f>
        <v>150</v>
      </c>
    </row>
    <row r="73" spans="1:12" ht="202.5">
      <c r="A73" s="196" t="s">
        <v>271</v>
      </c>
      <c r="B73" s="181" t="s">
        <v>229</v>
      </c>
      <c r="C73" s="116" t="s">
        <v>197</v>
      </c>
      <c r="D73" s="78" t="s">
        <v>139</v>
      </c>
      <c r="E73" s="78">
        <v>13</v>
      </c>
      <c r="F73" s="78" t="s">
        <v>285</v>
      </c>
      <c r="G73" s="78" t="s">
        <v>189</v>
      </c>
      <c r="H73" s="77" t="s">
        <v>286</v>
      </c>
      <c r="I73" s="105"/>
      <c r="J73" s="108">
        <f t="shared" si="11"/>
        <v>254</v>
      </c>
      <c r="K73" s="108">
        <f t="shared" si="11"/>
        <v>150</v>
      </c>
      <c r="L73" s="108">
        <f>L74</f>
        <v>150</v>
      </c>
    </row>
    <row r="74" spans="1:12" ht="33.75">
      <c r="A74" s="75" t="s">
        <v>198</v>
      </c>
      <c r="B74" s="181" t="s">
        <v>229</v>
      </c>
      <c r="C74" s="116" t="s">
        <v>197</v>
      </c>
      <c r="D74" s="78" t="s">
        <v>139</v>
      </c>
      <c r="E74" s="78">
        <v>13</v>
      </c>
      <c r="F74" s="78" t="s">
        <v>285</v>
      </c>
      <c r="G74" s="78" t="s">
        <v>189</v>
      </c>
      <c r="H74" s="77" t="s">
        <v>286</v>
      </c>
      <c r="I74" s="105" t="s">
        <v>199</v>
      </c>
      <c r="J74" s="108">
        <f t="shared" si="11"/>
        <v>254</v>
      </c>
      <c r="K74" s="108">
        <f t="shared" si="11"/>
        <v>150</v>
      </c>
      <c r="L74" s="108">
        <f>L75</f>
        <v>150</v>
      </c>
    </row>
    <row r="75" spans="1:12" ht="33.75">
      <c r="A75" s="115" t="s">
        <v>200</v>
      </c>
      <c r="B75" s="181" t="s">
        <v>229</v>
      </c>
      <c r="C75" s="116" t="s">
        <v>197</v>
      </c>
      <c r="D75" s="78" t="s">
        <v>139</v>
      </c>
      <c r="E75" s="78">
        <v>13</v>
      </c>
      <c r="F75" s="78" t="s">
        <v>285</v>
      </c>
      <c r="G75" s="78" t="s">
        <v>189</v>
      </c>
      <c r="H75" s="77" t="s">
        <v>286</v>
      </c>
      <c r="I75" s="105" t="s">
        <v>201</v>
      </c>
      <c r="J75" s="108">
        <f>150+50+54</f>
        <v>254</v>
      </c>
      <c r="K75" s="108">
        <v>150</v>
      </c>
      <c r="L75" s="108">
        <v>150</v>
      </c>
    </row>
    <row r="76" spans="1:12" ht="24">
      <c r="A76" s="167" t="s">
        <v>148</v>
      </c>
      <c r="B76" s="181" t="s">
        <v>229</v>
      </c>
      <c r="C76" s="116" t="s">
        <v>212</v>
      </c>
      <c r="D76" s="78"/>
      <c r="E76" s="78"/>
      <c r="F76" s="78"/>
      <c r="G76" s="78"/>
      <c r="H76" s="77"/>
      <c r="I76" s="105"/>
      <c r="J76" s="108">
        <f t="shared" ref="J76:L78" si="12">J77</f>
        <v>718.59999999999991</v>
      </c>
      <c r="K76" s="108">
        <f t="shared" si="12"/>
        <v>118.1</v>
      </c>
      <c r="L76" s="108">
        <f t="shared" si="12"/>
        <v>81.5</v>
      </c>
    </row>
    <row r="77" spans="1:12" ht="14.25">
      <c r="A77" s="184" t="s">
        <v>140</v>
      </c>
      <c r="B77" s="181" t="s">
        <v>229</v>
      </c>
      <c r="C77" s="116" t="s">
        <v>212</v>
      </c>
      <c r="D77" s="78" t="s">
        <v>202</v>
      </c>
      <c r="E77" s="78"/>
      <c r="F77" s="78"/>
      <c r="G77" s="78"/>
      <c r="H77" s="77"/>
      <c r="I77" s="105"/>
      <c r="J77" s="108">
        <f t="shared" si="12"/>
        <v>718.59999999999991</v>
      </c>
      <c r="K77" s="108">
        <f t="shared" si="12"/>
        <v>118.1</v>
      </c>
      <c r="L77" s="108">
        <f t="shared" si="12"/>
        <v>81.5</v>
      </c>
    </row>
    <row r="78" spans="1:12" ht="22.5">
      <c r="A78" s="117" t="s">
        <v>126</v>
      </c>
      <c r="B78" s="181" t="s">
        <v>229</v>
      </c>
      <c r="C78" s="116" t="s">
        <v>212</v>
      </c>
      <c r="D78" s="78" t="s">
        <v>202</v>
      </c>
      <c r="E78" s="78" t="s">
        <v>211</v>
      </c>
      <c r="F78" s="78"/>
      <c r="G78" s="78"/>
      <c r="H78" s="77"/>
      <c r="I78" s="105"/>
      <c r="J78" s="108">
        <f t="shared" si="12"/>
        <v>718.59999999999991</v>
      </c>
      <c r="K78" s="108">
        <f t="shared" si="12"/>
        <v>118.1</v>
      </c>
      <c r="L78" s="108">
        <f t="shared" si="12"/>
        <v>81.5</v>
      </c>
    </row>
    <row r="79" spans="1:12" ht="33.75">
      <c r="A79" s="117" t="s">
        <v>236</v>
      </c>
      <c r="B79" s="181" t="s">
        <v>229</v>
      </c>
      <c r="C79" s="116" t="s">
        <v>212</v>
      </c>
      <c r="D79" s="78" t="s">
        <v>202</v>
      </c>
      <c r="E79" s="78" t="s">
        <v>211</v>
      </c>
      <c r="F79" s="78" t="s">
        <v>59</v>
      </c>
      <c r="G79" s="78"/>
      <c r="H79" s="77"/>
      <c r="I79" s="105"/>
      <c r="J79" s="108">
        <f>J80+J83+J86</f>
        <v>718.59999999999991</v>
      </c>
      <c r="K79" s="108">
        <f>K80+K83</f>
        <v>118.1</v>
      </c>
      <c r="L79" s="108">
        <f>L80+L83</f>
        <v>81.5</v>
      </c>
    </row>
    <row r="80" spans="1:12">
      <c r="A80" s="75" t="s">
        <v>141</v>
      </c>
      <c r="B80" s="181" t="s">
        <v>229</v>
      </c>
      <c r="C80" s="116" t="s">
        <v>212</v>
      </c>
      <c r="D80" s="78" t="s">
        <v>202</v>
      </c>
      <c r="E80" s="78" t="s">
        <v>211</v>
      </c>
      <c r="F80" s="78" t="s">
        <v>59</v>
      </c>
      <c r="G80" s="78" t="s">
        <v>191</v>
      </c>
      <c r="H80" s="77" t="s">
        <v>142</v>
      </c>
      <c r="I80" s="105"/>
      <c r="J80" s="108">
        <f t="shared" ref="J80:L81" si="13">J81</f>
        <v>304.39999999999998</v>
      </c>
      <c r="K80" s="108">
        <f t="shared" si="13"/>
        <v>63.1</v>
      </c>
      <c r="L80" s="108">
        <f t="shared" si="13"/>
        <v>30</v>
      </c>
    </row>
    <row r="81" spans="1:12" ht="33.75">
      <c r="A81" s="75" t="s">
        <v>198</v>
      </c>
      <c r="B81" s="181" t="s">
        <v>229</v>
      </c>
      <c r="C81" s="116" t="s">
        <v>212</v>
      </c>
      <c r="D81" s="78" t="s">
        <v>202</v>
      </c>
      <c r="E81" s="78" t="s">
        <v>211</v>
      </c>
      <c r="F81" s="78" t="s">
        <v>59</v>
      </c>
      <c r="G81" s="78" t="s">
        <v>191</v>
      </c>
      <c r="H81" s="77" t="s">
        <v>142</v>
      </c>
      <c r="I81" s="105" t="s">
        <v>199</v>
      </c>
      <c r="J81" s="108">
        <f t="shared" si="13"/>
        <v>304.39999999999998</v>
      </c>
      <c r="K81" s="108">
        <f t="shared" si="13"/>
        <v>63.1</v>
      </c>
      <c r="L81" s="108">
        <f t="shared" si="13"/>
        <v>30</v>
      </c>
    </row>
    <row r="82" spans="1:12" ht="33.75">
      <c r="A82" s="115" t="s">
        <v>200</v>
      </c>
      <c r="B82" s="181" t="s">
        <v>229</v>
      </c>
      <c r="C82" s="116" t="s">
        <v>212</v>
      </c>
      <c r="D82" s="78" t="s">
        <v>202</v>
      </c>
      <c r="E82" s="78" t="s">
        <v>211</v>
      </c>
      <c r="F82" s="78" t="s">
        <v>59</v>
      </c>
      <c r="G82" s="78" t="s">
        <v>191</v>
      </c>
      <c r="H82" s="77" t="s">
        <v>142</v>
      </c>
      <c r="I82" s="105" t="s">
        <v>201</v>
      </c>
      <c r="J82" s="108">
        <v>304.39999999999998</v>
      </c>
      <c r="K82" s="108">
        <v>63.1</v>
      </c>
      <c r="L82" s="108">
        <v>30</v>
      </c>
    </row>
    <row r="83" spans="1:12" ht="22.5">
      <c r="A83" s="75" t="s">
        <v>143</v>
      </c>
      <c r="B83" s="181" t="s">
        <v>229</v>
      </c>
      <c r="C83" s="116" t="s">
        <v>212</v>
      </c>
      <c r="D83" s="78" t="s">
        <v>202</v>
      </c>
      <c r="E83" s="78" t="s">
        <v>211</v>
      </c>
      <c r="F83" s="78" t="s">
        <v>59</v>
      </c>
      <c r="G83" s="78" t="s">
        <v>191</v>
      </c>
      <c r="H83" s="77" t="s">
        <v>144</v>
      </c>
      <c r="I83" s="105"/>
      <c r="J83" s="108">
        <f t="shared" ref="J83:L84" si="14">J84</f>
        <v>52.7</v>
      </c>
      <c r="K83" s="108">
        <f t="shared" si="14"/>
        <v>55</v>
      </c>
      <c r="L83" s="108">
        <f t="shared" si="14"/>
        <v>51.5</v>
      </c>
    </row>
    <row r="84" spans="1:12" ht="33.75">
      <c r="A84" s="75" t="s">
        <v>198</v>
      </c>
      <c r="B84" s="181" t="s">
        <v>229</v>
      </c>
      <c r="C84" s="116" t="s">
        <v>212</v>
      </c>
      <c r="D84" s="78" t="s">
        <v>202</v>
      </c>
      <c r="E84" s="78" t="s">
        <v>211</v>
      </c>
      <c r="F84" s="78" t="s">
        <v>59</v>
      </c>
      <c r="G84" s="78" t="s">
        <v>191</v>
      </c>
      <c r="H84" s="77" t="s">
        <v>144</v>
      </c>
      <c r="I84" s="105" t="s">
        <v>199</v>
      </c>
      <c r="J84" s="108">
        <f t="shared" si="14"/>
        <v>52.7</v>
      </c>
      <c r="K84" s="108">
        <f t="shared" si="14"/>
        <v>55</v>
      </c>
      <c r="L84" s="108">
        <f t="shared" si="14"/>
        <v>51.5</v>
      </c>
    </row>
    <row r="85" spans="1:12" ht="33.75">
      <c r="A85" s="115" t="s">
        <v>200</v>
      </c>
      <c r="B85" s="181" t="s">
        <v>229</v>
      </c>
      <c r="C85" s="116" t="s">
        <v>212</v>
      </c>
      <c r="D85" s="78" t="s">
        <v>202</v>
      </c>
      <c r="E85" s="78" t="s">
        <v>211</v>
      </c>
      <c r="F85" s="78" t="s">
        <v>59</v>
      </c>
      <c r="G85" s="78" t="s">
        <v>191</v>
      </c>
      <c r="H85" s="77" t="s">
        <v>144</v>
      </c>
      <c r="I85" s="105" t="s">
        <v>201</v>
      </c>
      <c r="J85" s="108">
        <f>12.7+40</f>
        <v>52.7</v>
      </c>
      <c r="K85" s="108">
        <v>55</v>
      </c>
      <c r="L85" s="108">
        <v>51.5</v>
      </c>
    </row>
    <row r="86" spans="1:12" ht="36.75" customHeight="1">
      <c r="A86" s="174" t="s">
        <v>303</v>
      </c>
      <c r="B86" s="209" t="s">
        <v>229</v>
      </c>
      <c r="C86" s="105" t="s">
        <v>212</v>
      </c>
      <c r="D86" s="105" t="s">
        <v>202</v>
      </c>
      <c r="E86" s="105" t="s">
        <v>211</v>
      </c>
      <c r="F86" s="105" t="s">
        <v>59</v>
      </c>
      <c r="G86" s="105" t="s">
        <v>191</v>
      </c>
      <c r="H86" s="107" t="s">
        <v>304</v>
      </c>
      <c r="I86" s="105"/>
      <c r="J86" s="108">
        <f t="shared" ref="J86:L87" si="15">J87</f>
        <v>361.5</v>
      </c>
      <c r="K86" s="108">
        <f t="shared" si="15"/>
        <v>0</v>
      </c>
      <c r="L86" s="108">
        <f t="shared" si="15"/>
        <v>0</v>
      </c>
    </row>
    <row r="87" spans="1:12" ht="35.25" customHeight="1">
      <c r="A87" s="174" t="s">
        <v>305</v>
      </c>
      <c r="B87" s="209" t="s">
        <v>229</v>
      </c>
      <c r="C87" s="105" t="s">
        <v>212</v>
      </c>
      <c r="D87" s="105" t="s">
        <v>202</v>
      </c>
      <c r="E87" s="105" t="s">
        <v>211</v>
      </c>
      <c r="F87" s="105" t="s">
        <v>59</v>
      </c>
      <c r="G87" s="105" t="s">
        <v>191</v>
      </c>
      <c r="H87" s="107" t="s">
        <v>304</v>
      </c>
      <c r="I87" s="105" t="s">
        <v>199</v>
      </c>
      <c r="J87" s="108">
        <f t="shared" si="15"/>
        <v>361.5</v>
      </c>
      <c r="K87" s="108">
        <f t="shared" si="15"/>
        <v>0</v>
      </c>
      <c r="L87" s="108">
        <f t="shared" si="15"/>
        <v>0</v>
      </c>
    </row>
    <row r="88" spans="1:12" ht="36.75" customHeight="1">
      <c r="A88" s="174" t="s">
        <v>306</v>
      </c>
      <c r="B88" s="209" t="s">
        <v>229</v>
      </c>
      <c r="C88" s="105" t="s">
        <v>212</v>
      </c>
      <c r="D88" s="105" t="s">
        <v>202</v>
      </c>
      <c r="E88" s="105" t="s">
        <v>211</v>
      </c>
      <c r="F88" s="105" t="s">
        <v>59</v>
      </c>
      <c r="G88" s="105" t="s">
        <v>191</v>
      </c>
      <c r="H88" s="107" t="s">
        <v>304</v>
      </c>
      <c r="I88" s="105" t="s">
        <v>201</v>
      </c>
      <c r="J88" s="108">
        <v>361.5</v>
      </c>
      <c r="K88" s="108">
        <v>0</v>
      </c>
      <c r="L88" s="108">
        <v>0</v>
      </c>
    </row>
    <row r="89" spans="1:12" ht="15">
      <c r="A89" s="170" t="s">
        <v>223</v>
      </c>
      <c r="B89" s="181" t="s">
        <v>229</v>
      </c>
      <c r="C89" s="78" t="s">
        <v>68</v>
      </c>
      <c r="D89" s="78"/>
      <c r="E89" s="78"/>
      <c r="F89" s="78"/>
      <c r="G89" s="78"/>
      <c r="H89" s="78" t="s">
        <v>51</v>
      </c>
      <c r="I89" s="105" t="s">
        <v>51</v>
      </c>
      <c r="J89" s="118">
        <f t="shared" ref="J89:L94" si="16">J90</f>
        <v>284</v>
      </c>
      <c r="K89" s="118">
        <f t="shared" si="16"/>
        <v>295.39999999999998</v>
      </c>
      <c r="L89" s="118">
        <f t="shared" si="16"/>
        <v>307.2</v>
      </c>
    </row>
    <row r="90" spans="1:12">
      <c r="A90" s="119" t="s">
        <v>224</v>
      </c>
      <c r="B90" s="181" t="s">
        <v>229</v>
      </c>
      <c r="C90" s="78">
        <v>10</v>
      </c>
      <c r="D90" s="78" t="s">
        <v>145</v>
      </c>
      <c r="E90" s="78"/>
      <c r="F90" s="78"/>
      <c r="G90" s="78"/>
      <c r="H90" s="78"/>
      <c r="I90" s="105"/>
      <c r="J90" s="118">
        <f t="shared" si="16"/>
        <v>284</v>
      </c>
      <c r="K90" s="118">
        <f t="shared" si="16"/>
        <v>295.39999999999998</v>
      </c>
      <c r="L90" s="118">
        <f t="shared" si="16"/>
        <v>307.2</v>
      </c>
    </row>
    <row r="91" spans="1:12" ht="22.5">
      <c r="A91" s="117" t="s">
        <v>126</v>
      </c>
      <c r="B91" s="181" t="s">
        <v>229</v>
      </c>
      <c r="C91" s="78">
        <v>10</v>
      </c>
      <c r="D91" s="78" t="s">
        <v>145</v>
      </c>
      <c r="E91" s="78">
        <v>89</v>
      </c>
      <c r="F91" s="78"/>
      <c r="G91" s="78"/>
      <c r="H91" s="78"/>
      <c r="I91" s="105"/>
      <c r="J91" s="118">
        <f t="shared" si="16"/>
        <v>284</v>
      </c>
      <c r="K91" s="118">
        <f t="shared" si="16"/>
        <v>295.39999999999998</v>
      </c>
      <c r="L91" s="118">
        <f t="shared" si="16"/>
        <v>307.2</v>
      </c>
    </row>
    <row r="92" spans="1:12" ht="33.75">
      <c r="A92" s="117" t="s">
        <v>236</v>
      </c>
      <c r="B92" s="181" t="s">
        <v>229</v>
      </c>
      <c r="C92" s="78">
        <v>10</v>
      </c>
      <c r="D92" s="78" t="s">
        <v>145</v>
      </c>
      <c r="E92" s="78">
        <v>89</v>
      </c>
      <c r="F92" s="78">
        <v>1</v>
      </c>
      <c r="G92" s="78"/>
      <c r="H92" s="78"/>
      <c r="I92" s="105"/>
      <c r="J92" s="118">
        <f t="shared" si="16"/>
        <v>284</v>
      </c>
      <c r="K92" s="118">
        <f t="shared" si="16"/>
        <v>295.39999999999998</v>
      </c>
      <c r="L92" s="118">
        <f t="shared" si="16"/>
        <v>307.2</v>
      </c>
    </row>
    <row r="93" spans="1:12" ht="22.5">
      <c r="A93" s="120" t="s">
        <v>225</v>
      </c>
      <c r="B93" s="181" t="s">
        <v>229</v>
      </c>
      <c r="C93" s="78">
        <v>10</v>
      </c>
      <c r="D93" s="78" t="s">
        <v>145</v>
      </c>
      <c r="E93" s="78">
        <v>89</v>
      </c>
      <c r="F93" s="78">
        <v>1</v>
      </c>
      <c r="G93" s="116" t="s">
        <v>191</v>
      </c>
      <c r="H93" s="78" t="s">
        <v>2</v>
      </c>
      <c r="I93" s="105"/>
      <c r="J93" s="118">
        <f t="shared" si="16"/>
        <v>284</v>
      </c>
      <c r="K93" s="118">
        <f>K94</f>
        <v>295.39999999999998</v>
      </c>
      <c r="L93" s="118">
        <f>L94</f>
        <v>307.2</v>
      </c>
    </row>
    <row r="94" spans="1:12" ht="22.5">
      <c r="A94" s="115" t="s">
        <v>146</v>
      </c>
      <c r="B94" s="181" t="s">
        <v>229</v>
      </c>
      <c r="C94" s="78">
        <v>10</v>
      </c>
      <c r="D94" s="78" t="s">
        <v>145</v>
      </c>
      <c r="E94" s="78">
        <v>89</v>
      </c>
      <c r="F94" s="78">
        <v>1</v>
      </c>
      <c r="G94" s="116" t="s">
        <v>191</v>
      </c>
      <c r="H94" s="78" t="s">
        <v>2</v>
      </c>
      <c r="I94" s="105" t="s">
        <v>220</v>
      </c>
      <c r="J94" s="118">
        <f t="shared" si="16"/>
        <v>284</v>
      </c>
      <c r="K94" s="118">
        <f>K95</f>
        <v>295.39999999999998</v>
      </c>
      <c r="L94" s="118">
        <f>L95</f>
        <v>307.2</v>
      </c>
    </row>
    <row r="95" spans="1:12" ht="21.75">
      <c r="A95" s="121" t="s">
        <v>3</v>
      </c>
      <c r="B95" s="181" t="s">
        <v>229</v>
      </c>
      <c r="C95" s="78">
        <v>10</v>
      </c>
      <c r="D95" s="78" t="s">
        <v>145</v>
      </c>
      <c r="E95" s="78">
        <v>89</v>
      </c>
      <c r="F95" s="78">
        <v>1</v>
      </c>
      <c r="G95" s="116" t="s">
        <v>191</v>
      </c>
      <c r="H95" s="78" t="s">
        <v>2</v>
      </c>
      <c r="I95" s="105" t="s">
        <v>4</v>
      </c>
      <c r="J95" s="118">
        <v>284</v>
      </c>
      <c r="K95" s="118">
        <v>295.39999999999998</v>
      </c>
      <c r="L95" s="118">
        <v>307.2</v>
      </c>
    </row>
    <row r="96" spans="1:12" ht="25.5">
      <c r="A96" s="180" t="s">
        <v>9</v>
      </c>
      <c r="B96" s="181" t="s">
        <v>229</v>
      </c>
      <c r="C96" s="116">
        <v>13</v>
      </c>
      <c r="D96" s="116"/>
      <c r="E96" s="116"/>
      <c r="F96" s="116"/>
      <c r="G96" s="78"/>
      <c r="H96" s="78"/>
      <c r="I96" s="105"/>
      <c r="J96" s="110">
        <f>J97</f>
        <v>1</v>
      </c>
      <c r="K96" s="110">
        <f>K97</f>
        <v>1</v>
      </c>
      <c r="L96" s="110">
        <f>L97</f>
        <v>1</v>
      </c>
    </row>
    <row r="97" spans="1:12" ht="23.25" thickBot="1">
      <c r="A97" s="138" t="s">
        <v>239</v>
      </c>
      <c r="B97" s="181" t="s">
        <v>229</v>
      </c>
      <c r="C97" s="116">
        <v>13</v>
      </c>
      <c r="D97" s="116" t="s">
        <v>145</v>
      </c>
      <c r="E97" s="116"/>
      <c r="F97" s="116"/>
      <c r="G97" s="78"/>
      <c r="H97" s="78"/>
      <c r="I97" s="105"/>
      <c r="J97" s="110">
        <f>J98</f>
        <v>1</v>
      </c>
      <c r="K97" s="110">
        <f t="shared" ref="K97:L99" si="17">K98</f>
        <v>1</v>
      </c>
      <c r="L97" s="110">
        <f t="shared" si="17"/>
        <v>1</v>
      </c>
    </row>
    <row r="98" spans="1:12" ht="45">
      <c r="A98" s="61" t="s">
        <v>48</v>
      </c>
      <c r="B98" s="181" t="s">
        <v>229</v>
      </c>
      <c r="C98" s="152">
        <v>13</v>
      </c>
      <c r="D98" s="152" t="s">
        <v>145</v>
      </c>
      <c r="E98" s="123" t="s">
        <v>5</v>
      </c>
      <c r="F98" s="123"/>
      <c r="G98" s="116"/>
      <c r="H98" s="78"/>
      <c r="I98" s="105"/>
      <c r="J98" s="110">
        <f>J99</f>
        <v>1</v>
      </c>
      <c r="K98" s="110">
        <f t="shared" si="17"/>
        <v>1</v>
      </c>
      <c r="L98" s="110">
        <f t="shared" si="17"/>
        <v>1</v>
      </c>
    </row>
    <row r="99" spans="1:12" ht="22.5">
      <c r="A99" s="61" t="s">
        <v>226</v>
      </c>
      <c r="B99" s="181" t="s">
        <v>229</v>
      </c>
      <c r="C99" s="152">
        <v>13</v>
      </c>
      <c r="D99" s="152" t="s">
        <v>145</v>
      </c>
      <c r="E99" s="123" t="s">
        <v>5</v>
      </c>
      <c r="F99" s="123" t="s">
        <v>59</v>
      </c>
      <c r="G99" s="116"/>
      <c r="H99" s="78"/>
      <c r="I99" s="105"/>
      <c r="J99" s="110">
        <f>J100</f>
        <v>1</v>
      </c>
      <c r="K99" s="110">
        <f t="shared" si="17"/>
        <v>1</v>
      </c>
      <c r="L99" s="110">
        <f t="shared" si="17"/>
        <v>1</v>
      </c>
    </row>
    <row r="100" spans="1:12" ht="25.5">
      <c r="A100" s="124" t="s">
        <v>0</v>
      </c>
      <c r="B100" s="181" t="s">
        <v>229</v>
      </c>
      <c r="C100" s="152">
        <v>13</v>
      </c>
      <c r="D100" s="152" t="s">
        <v>145</v>
      </c>
      <c r="E100" s="123" t="s">
        <v>5</v>
      </c>
      <c r="F100" s="123" t="s">
        <v>59</v>
      </c>
      <c r="G100" s="116" t="s">
        <v>190</v>
      </c>
      <c r="H100" s="105">
        <v>41240</v>
      </c>
      <c r="I100" s="111"/>
      <c r="J100" s="110">
        <f>J101</f>
        <v>1</v>
      </c>
      <c r="K100" s="110">
        <f>K101</f>
        <v>1</v>
      </c>
      <c r="L100" s="110">
        <f>L101</f>
        <v>1</v>
      </c>
    </row>
    <row r="101" spans="1:12" ht="23.25" thickBot="1">
      <c r="A101" s="138" t="s">
        <v>9</v>
      </c>
      <c r="B101" s="181" t="s">
        <v>229</v>
      </c>
      <c r="C101" s="152">
        <v>13</v>
      </c>
      <c r="D101" s="152" t="s">
        <v>145</v>
      </c>
      <c r="E101" s="123" t="s">
        <v>5</v>
      </c>
      <c r="F101" s="123" t="s">
        <v>59</v>
      </c>
      <c r="G101" s="116" t="s">
        <v>190</v>
      </c>
      <c r="H101" s="105">
        <v>41240</v>
      </c>
      <c r="I101" s="111" t="s">
        <v>10</v>
      </c>
      <c r="J101" s="110">
        <f>J102</f>
        <v>1</v>
      </c>
      <c r="K101" s="110">
        <f>K102</f>
        <v>1</v>
      </c>
      <c r="L101" s="110">
        <f>L102</f>
        <v>1</v>
      </c>
    </row>
    <row r="102" spans="1:12" ht="25.5">
      <c r="A102" s="171" t="s">
        <v>11</v>
      </c>
      <c r="B102" s="181" t="s">
        <v>229</v>
      </c>
      <c r="C102" s="152">
        <v>13</v>
      </c>
      <c r="D102" s="152" t="s">
        <v>145</v>
      </c>
      <c r="E102" s="123" t="s">
        <v>5</v>
      </c>
      <c r="F102" s="123" t="s">
        <v>59</v>
      </c>
      <c r="G102" s="116" t="s">
        <v>190</v>
      </c>
      <c r="H102" s="105">
        <v>41240</v>
      </c>
      <c r="I102" s="111">
        <v>730</v>
      </c>
      <c r="J102" s="110">
        <v>1</v>
      </c>
      <c r="K102" s="110">
        <v>1</v>
      </c>
      <c r="L102" s="110">
        <v>1</v>
      </c>
    </row>
    <row r="103" spans="1:12">
      <c r="A103" s="185" t="s">
        <v>147</v>
      </c>
      <c r="B103" s="181" t="s">
        <v>229</v>
      </c>
      <c r="C103" s="78" t="s">
        <v>14</v>
      </c>
      <c r="D103" s="78" t="s">
        <v>14</v>
      </c>
      <c r="E103" s="78"/>
      <c r="F103" s="78"/>
      <c r="G103" s="79"/>
      <c r="H103" s="111"/>
      <c r="I103" s="111"/>
      <c r="J103" s="110">
        <f>J104</f>
        <v>0</v>
      </c>
      <c r="K103" s="110">
        <f t="shared" ref="K103:L107" si="18">K104</f>
        <v>47.7</v>
      </c>
      <c r="L103" s="110">
        <f t="shared" si="18"/>
        <v>96.9</v>
      </c>
    </row>
    <row r="104" spans="1:12" ht="45">
      <c r="A104" s="61" t="s">
        <v>48</v>
      </c>
      <c r="B104" s="181" t="s">
        <v>229</v>
      </c>
      <c r="C104" s="78" t="s">
        <v>14</v>
      </c>
      <c r="D104" s="78" t="s">
        <v>14</v>
      </c>
      <c r="E104" s="78" t="s">
        <v>5</v>
      </c>
      <c r="F104" s="78"/>
      <c r="G104" s="79"/>
      <c r="H104" s="111"/>
      <c r="I104" s="111"/>
      <c r="J104" s="110">
        <f>J105</f>
        <v>0</v>
      </c>
      <c r="K104" s="110">
        <f t="shared" si="18"/>
        <v>47.7</v>
      </c>
      <c r="L104" s="110">
        <f t="shared" si="18"/>
        <v>96.9</v>
      </c>
    </row>
    <row r="105" spans="1:12" ht="22.5">
      <c r="A105" s="61" t="s">
        <v>226</v>
      </c>
      <c r="B105" s="181" t="s">
        <v>229</v>
      </c>
      <c r="C105" s="78" t="s">
        <v>14</v>
      </c>
      <c r="D105" s="78" t="s">
        <v>14</v>
      </c>
      <c r="E105" s="78" t="s">
        <v>5</v>
      </c>
      <c r="F105" s="78" t="s">
        <v>59</v>
      </c>
      <c r="G105" s="79"/>
      <c r="H105" s="111"/>
      <c r="I105" s="111"/>
      <c r="J105" s="110">
        <f>J106</f>
        <v>0</v>
      </c>
      <c r="K105" s="110">
        <f t="shared" si="18"/>
        <v>47.7</v>
      </c>
      <c r="L105" s="110">
        <f t="shared" si="18"/>
        <v>96.9</v>
      </c>
    </row>
    <row r="106" spans="1:12">
      <c r="A106" s="186" t="s">
        <v>147</v>
      </c>
      <c r="B106" s="181" t="s">
        <v>229</v>
      </c>
      <c r="C106" s="78" t="s">
        <v>14</v>
      </c>
      <c r="D106" s="78" t="s">
        <v>14</v>
      </c>
      <c r="E106" s="78" t="s">
        <v>5</v>
      </c>
      <c r="F106" s="78" t="s">
        <v>59</v>
      </c>
      <c r="G106" s="78" t="s">
        <v>189</v>
      </c>
      <c r="H106" s="78" t="s">
        <v>15</v>
      </c>
      <c r="I106" s="105"/>
      <c r="J106" s="118">
        <f>J107</f>
        <v>0</v>
      </c>
      <c r="K106" s="118">
        <f t="shared" si="18"/>
        <v>47.7</v>
      </c>
      <c r="L106" s="118">
        <f t="shared" si="18"/>
        <v>96.9</v>
      </c>
    </row>
    <row r="107" spans="1:12">
      <c r="A107" s="120" t="s">
        <v>207</v>
      </c>
      <c r="B107" s="181" t="s">
        <v>229</v>
      </c>
      <c r="C107" s="78" t="s">
        <v>14</v>
      </c>
      <c r="D107" s="78" t="s">
        <v>14</v>
      </c>
      <c r="E107" s="78" t="s">
        <v>5</v>
      </c>
      <c r="F107" s="78" t="s">
        <v>59</v>
      </c>
      <c r="G107" s="78" t="s">
        <v>189</v>
      </c>
      <c r="H107" s="78" t="s">
        <v>15</v>
      </c>
      <c r="I107" s="107" t="s">
        <v>208</v>
      </c>
      <c r="J107" s="118">
        <v>0</v>
      </c>
      <c r="K107" s="118">
        <f t="shared" si="18"/>
        <v>47.7</v>
      </c>
      <c r="L107" s="118">
        <f t="shared" si="18"/>
        <v>96.9</v>
      </c>
    </row>
    <row r="108" spans="1:12">
      <c r="A108" s="75" t="s">
        <v>215</v>
      </c>
      <c r="B108" s="181" t="s">
        <v>229</v>
      </c>
      <c r="C108" s="78" t="s">
        <v>14</v>
      </c>
      <c r="D108" s="78" t="s">
        <v>14</v>
      </c>
      <c r="E108" s="78" t="s">
        <v>5</v>
      </c>
      <c r="F108" s="78" t="s">
        <v>59</v>
      </c>
      <c r="G108" s="78" t="s">
        <v>189</v>
      </c>
      <c r="H108" s="78" t="s">
        <v>15</v>
      </c>
      <c r="I108" s="107" t="s">
        <v>216</v>
      </c>
      <c r="J108" s="118">
        <v>0</v>
      </c>
      <c r="K108" s="118">
        <v>47.7</v>
      </c>
      <c r="L108" s="118">
        <v>96.9</v>
      </c>
    </row>
  </sheetData>
  <autoFilter ref="A6:L108"/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A7:A8 C7:I8 A104 A61 I96:I101 H96:H97 C96:F102 A98 A16">
    <cfRule type="expression" dxfId="110" priority="1" stopIfTrue="1">
      <formula>$C7=""</formula>
    </cfRule>
    <cfRule type="expression" dxfId="109" priority="2" stopIfTrue="1">
      <formula>$D7&lt;&gt;""</formula>
    </cfRule>
  </conditionalFormatting>
  <conditionalFormatting sqref="A83 A36 A108 I102:I105 A57 A22:A23 A105 H103:H105 A99">
    <cfRule type="expression" dxfId="108" priority="3" stopIfTrue="1">
      <formula>$C22=""</formula>
    </cfRule>
    <cfRule type="expression" dxfId="107" priority="4" stopIfTrue="1">
      <formula>$F22&lt;&gt;""</formula>
    </cfRule>
  </conditionalFormatting>
  <conditionalFormatting sqref="A106:A107 A25 C9:F9 G106:I108 C103:F108 A103 H40:H42 D40:D44 F40:G44 G98:H102 A84:A95 A20:A21 A67 A17:A18 A59:A60 F45:I58 E40:E58 A38 A40:A56 C27:I39 A100 C10:D14 A64 G96:G97 G103:G105 A27:A35 A69:A82 A10:A15 C59:I95 G9:I26 E10:F26">
    <cfRule type="expression" dxfId="106" priority="5" stopIfTrue="1">
      <formula>$C9=""</formula>
    </cfRule>
    <cfRule type="expression" dxfId="105" priority="6" stopIfTrue="1">
      <formula>$G9&lt;&gt;""</formula>
    </cfRule>
  </conditionalFormatting>
  <conditionalFormatting sqref="C46:D55 C40:C42">
    <cfRule type="expression" dxfId="104" priority="7" stopIfTrue="1">
      <formula>$H40=""</formula>
    </cfRule>
    <cfRule type="expression" dxfId="103" priority="8" stopIfTrue="1">
      <formula>#REF!&lt;&gt;""</formula>
    </cfRule>
    <cfRule type="expression" dxfId="102" priority="9" stopIfTrue="1">
      <formula>AND($M40="",$H40&lt;&gt;"")</formula>
    </cfRule>
  </conditionalFormatting>
  <conditionalFormatting sqref="C45:D45 C57:D58">
    <cfRule type="expression" dxfId="101" priority="10" stopIfTrue="1">
      <formula>$H45=""</formula>
    </cfRule>
    <cfRule type="expression" dxfId="100" priority="11" stopIfTrue="1">
      <formula>#REF!&lt;&gt;""</formula>
    </cfRule>
    <cfRule type="expression" dxfId="99" priority="12" stopIfTrue="1">
      <formula>AND($M44="",$H45&lt;&gt;"")</formula>
    </cfRule>
  </conditionalFormatting>
  <conditionalFormatting sqref="C24:D26">
    <cfRule type="expression" dxfId="98" priority="13" stopIfTrue="1">
      <formula>$H24=""</formula>
    </cfRule>
    <cfRule type="expression" dxfId="97" priority="14" stopIfTrue="1">
      <formula>#REF!&lt;&gt;""</formula>
    </cfRule>
    <cfRule type="expression" dxfId="96" priority="15" stopIfTrue="1">
      <formula>AND(#REF!="",$H24&lt;&gt;"")</formula>
    </cfRule>
  </conditionalFormatting>
  <conditionalFormatting sqref="A102">
    <cfRule type="expression" dxfId="95" priority="16" stopIfTrue="1">
      <formula>$F102=""</formula>
    </cfRule>
    <cfRule type="expression" dxfId="94" priority="17" stopIfTrue="1">
      <formula>#REF!&lt;&gt;""</formula>
    </cfRule>
    <cfRule type="expression" dxfId="93" priority="18" stopIfTrue="1">
      <formula>AND($H102="",$F102&lt;&gt;"")</formula>
    </cfRule>
  </conditionalFormatting>
  <conditionalFormatting sqref="H43:H44">
    <cfRule type="expression" dxfId="92" priority="19" stopIfTrue="1">
      <formula>$C44=""</formula>
    </cfRule>
    <cfRule type="expression" dxfId="91" priority="20" stopIfTrue="1">
      <formula>$G44&lt;&gt;""</formula>
    </cfRule>
  </conditionalFormatting>
  <conditionalFormatting sqref="C44">
    <cfRule type="expression" dxfId="90" priority="21" stopIfTrue="1">
      <formula>$H43=""</formula>
    </cfRule>
    <cfRule type="expression" dxfId="89" priority="22" stopIfTrue="1">
      <formula>#REF!&lt;&gt;""</formula>
    </cfRule>
    <cfRule type="expression" dxfId="88" priority="23" stopIfTrue="1">
      <formula>AND($M44="",$H43&lt;&gt;"")</formula>
    </cfRule>
  </conditionalFormatting>
  <conditionalFormatting sqref="C43">
    <cfRule type="expression" dxfId="87" priority="24" stopIfTrue="1">
      <formula>#REF!=""</formula>
    </cfRule>
    <cfRule type="expression" dxfId="86" priority="25" stopIfTrue="1">
      <formula>#REF!&lt;&gt;""</formula>
    </cfRule>
    <cfRule type="expression" dxfId="85" priority="26" stopIfTrue="1">
      <formula>AND($M43="",#REF!&lt;&gt;"")</formula>
    </cfRule>
  </conditionalFormatting>
  <conditionalFormatting sqref="A96">
    <cfRule type="expression" dxfId="84" priority="27" stopIfTrue="1">
      <formula>$G96=""</formula>
    </cfRule>
    <cfRule type="expression" dxfId="83" priority="28" stopIfTrue="1">
      <formula>#REF!&lt;&gt;""</formula>
    </cfRule>
    <cfRule type="expression" dxfId="82" priority="29" stopIfTrue="1">
      <formula>AND($H96="",$G96&lt;&gt;"")</formula>
    </cfRule>
  </conditionalFormatting>
  <conditionalFormatting sqref="C56:D56">
    <cfRule type="expression" dxfId="81" priority="30" stopIfTrue="1">
      <formula>$H56=""</formula>
    </cfRule>
    <cfRule type="expression" dxfId="80" priority="31" stopIfTrue="1">
      <formula>#REF!&lt;&gt;""</formula>
    </cfRule>
    <cfRule type="expression" dxfId="79" priority="32" stopIfTrue="1">
      <formula>AND(#REF!="",$H56&lt;&gt;"")</formula>
    </cfRule>
  </conditionalFormatting>
  <conditionalFormatting sqref="A24">
    <cfRule type="expression" dxfId="78" priority="36" stopIfTrue="1">
      <formula>$H24=""</formula>
    </cfRule>
    <cfRule type="expression" dxfId="77" priority="37" stopIfTrue="1">
      <formula>#REF!&lt;&gt;""</formula>
    </cfRule>
    <cfRule type="expression" dxfId="76" priority="38" stopIfTrue="1">
      <formula>AND(#REF!="",$H24&lt;&gt;"")</formula>
    </cfRule>
  </conditionalFormatting>
  <conditionalFormatting sqref="A62:A63">
    <cfRule type="expression" dxfId="75" priority="39" stopIfTrue="1">
      <formula>#REF!=""</formula>
    </cfRule>
    <cfRule type="expression" dxfId="74" priority="40" stopIfTrue="1">
      <formula>#REF!&lt;&gt;""</formula>
    </cfRule>
  </conditionalFormatting>
  <conditionalFormatting sqref="C15:D23">
    <cfRule type="expression" dxfId="73" priority="33" stopIfTrue="1">
      <formula>$H15=""</formula>
    </cfRule>
    <cfRule type="expression" dxfId="72" priority="34" stopIfTrue="1">
      <formula>#REF!&lt;&gt;""</formula>
    </cfRule>
    <cfRule type="expression" dxfId="71" priority="35" stopIfTrue="1">
      <formula>AND(#REF!="",$H15&lt;&gt;"")</formula>
    </cfRule>
  </conditionalFormatting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11"/>
  <sheetViews>
    <sheetView view="pageBreakPreview" zoomScaleNormal="110" zoomScaleSheetLayoutView="100" workbookViewId="0">
      <selection activeCell="I80" sqref="I80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.6640625" customWidth="1"/>
    <col min="9" max="9" width="13" customWidth="1"/>
    <col min="10" max="10" width="14" customWidth="1"/>
    <col min="11" max="11" width="11.33203125" customWidth="1"/>
  </cols>
  <sheetData>
    <row r="1" spans="1:11" ht="144" customHeight="1">
      <c r="A1" s="1" t="s">
        <v>51</v>
      </c>
      <c r="B1" s="1" t="s">
        <v>51</v>
      </c>
      <c r="C1" s="2" t="s">
        <v>51</v>
      </c>
      <c r="D1" s="2" t="s">
        <v>51</v>
      </c>
      <c r="E1" s="2" t="s">
        <v>51</v>
      </c>
      <c r="F1" s="2" t="s">
        <v>51</v>
      </c>
      <c r="G1" s="2" t="s">
        <v>51</v>
      </c>
      <c r="H1" s="215" t="s">
        <v>289</v>
      </c>
      <c r="I1" s="216"/>
      <c r="J1" s="216"/>
      <c r="K1" s="216"/>
    </row>
    <row r="2" spans="1:11" ht="125.25" customHeight="1">
      <c r="A2" s="217" t="s">
        <v>281</v>
      </c>
      <c r="B2" s="217"/>
      <c r="C2" s="217"/>
      <c r="D2" s="217"/>
      <c r="E2" s="217"/>
      <c r="F2" s="217"/>
      <c r="G2" s="217"/>
      <c r="H2" s="217"/>
      <c r="I2" s="217"/>
      <c r="J2" s="217"/>
      <c r="K2" s="217"/>
    </row>
    <row r="3" spans="1:11" ht="15" customHeight="1">
      <c r="A3" s="3" t="s">
        <v>51</v>
      </c>
      <c r="B3" s="3" t="s">
        <v>51</v>
      </c>
      <c r="C3" s="3" t="s">
        <v>51</v>
      </c>
      <c r="D3" s="3" t="s">
        <v>51</v>
      </c>
      <c r="E3" s="3" t="s">
        <v>51</v>
      </c>
      <c r="F3" s="3" t="s">
        <v>51</v>
      </c>
      <c r="G3" s="3" t="s">
        <v>51</v>
      </c>
      <c r="H3" s="218" t="s">
        <v>52</v>
      </c>
      <c r="I3" s="218"/>
      <c r="J3" s="218"/>
      <c r="K3" s="218"/>
    </row>
    <row r="4" spans="1:11" ht="20.45" customHeight="1">
      <c r="A4" s="219" t="s">
        <v>53</v>
      </c>
      <c r="B4" s="219" t="s">
        <v>54</v>
      </c>
      <c r="C4" s="219" t="s">
        <v>55</v>
      </c>
      <c r="D4" s="219" t="s">
        <v>56</v>
      </c>
      <c r="E4" s="219"/>
      <c r="F4" s="219"/>
      <c r="G4" s="219"/>
      <c r="H4" s="219" t="s">
        <v>57</v>
      </c>
      <c r="I4" s="219" t="s">
        <v>58</v>
      </c>
      <c r="J4" s="219"/>
      <c r="K4" s="219"/>
    </row>
    <row r="5" spans="1:11" ht="16.7" customHeight="1">
      <c r="A5" s="219" t="s">
        <v>51</v>
      </c>
      <c r="B5" s="219" t="s">
        <v>51</v>
      </c>
      <c r="C5" s="219" t="s">
        <v>51</v>
      </c>
      <c r="D5" s="219" t="s">
        <v>51</v>
      </c>
      <c r="E5" s="219"/>
      <c r="F5" s="219"/>
      <c r="G5" s="219"/>
      <c r="H5" s="219" t="s">
        <v>51</v>
      </c>
      <c r="I5" s="23" t="s">
        <v>272</v>
      </c>
      <c r="J5" s="23" t="s">
        <v>273</v>
      </c>
      <c r="K5" s="23" t="s">
        <v>278</v>
      </c>
    </row>
    <row r="6" spans="1:11" ht="13.7" customHeight="1">
      <c r="A6" s="4" t="s">
        <v>59</v>
      </c>
      <c r="B6" s="4" t="s">
        <v>60</v>
      </c>
      <c r="C6" s="4" t="s">
        <v>61</v>
      </c>
      <c r="D6" s="4" t="s">
        <v>62</v>
      </c>
      <c r="E6" s="4" t="s">
        <v>63</v>
      </c>
      <c r="F6" s="4" t="s">
        <v>64</v>
      </c>
      <c r="G6" s="4" t="s">
        <v>65</v>
      </c>
      <c r="H6" s="4" t="s">
        <v>66</v>
      </c>
      <c r="I6" s="4" t="s">
        <v>67</v>
      </c>
      <c r="J6" s="4" t="s">
        <v>68</v>
      </c>
      <c r="K6" s="4" t="s">
        <v>69</v>
      </c>
    </row>
    <row r="7" spans="1:11" ht="14.45" customHeight="1">
      <c r="A7" s="112" t="s">
        <v>70</v>
      </c>
      <c r="B7" s="113" t="s">
        <v>51</v>
      </c>
      <c r="C7" s="113" t="s">
        <v>51</v>
      </c>
      <c r="D7" s="113" t="s">
        <v>51</v>
      </c>
      <c r="E7" s="113" t="s">
        <v>51</v>
      </c>
      <c r="F7" s="113" t="s">
        <v>51</v>
      </c>
      <c r="G7" s="113" t="s">
        <v>51</v>
      </c>
      <c r="H7" s="113" t="s">
        <v>51</v>
      </c>
      <c r="I7" s="114">
        <f>I8+I59+I69+I76+I89+I96+I106</f>
        <v>3345.2</v>
      </c>
      <c r="J7" s="114">
        <f>J8+J59+J69+J76+J89+J96+J106</f>
        <v>2025.6999999999996</v>
      </c>
      <c r="K7" s="114">
        <f>K8+K59+K69+K76+K89+K96+K106</f>
        <v>2103.5</v>
      </c>
    </row>
    <row r="8" spans="1:11" ht="15">
      <c r="A8" s="172" t="s">
        <v>188</v>
      </c>
      <c r="B8" s="78" t="s">
        <v>189</v>
      </c>
      <c r="C8" s="78"/>
      <c r="D8" s="78"/>
      <c r="E8" s="78"/>
      <c r="F8" s="78"/>
      <c r="G8" s="78" t="s">
        <v>51</v>
      </c>
      <c r="H8" s="105" t="s">
        <v>51</v>
      </c>
      <c r="I8" s="114">
        <f>I9+I15+I39+I45+I52</f>
        <v>1870.1999999999998</v>
      </c>
      <c r="J8" s="114">
        <f>J9+J15+J39+J45+J52</f>
        <v>1169.6999999999998</v>
      </c>
      <c r="K8" s="114">
        <f>K9+K15+K39+K45+K52</f>
        <v>1155.7</v>
      </c>
    </row>
    <row r="9" spans="1:11" ht="33.75">
      <c r="A9" s="127" t="s">
        <v>230</v>
      </c>
      <c r="B9" s="78" t="s">
        <v>189</v>
      </c>
      <c r="C9" s="78" t="s">
        <v>190</v>
      </c>
      <c r="D9" s="78"/>
      <c r="E9" s="78"/>
      <c r="F9" s="78"/>
      <c r="G9" s="78"/>
      <c r="H9" s="105"/>
      <c r="I9" s="106">
        <f>I10</f>
        <v>637.9</v>
      </c>
      <c r="J9" s="106">
        <f t="shared" ref="J9:K11" si="0">J10</f>
        <v>491.9</v>
      </c>
      <c r="K9" s="106">
        <f t="shared" si="0"/>
        <v>491.9</v>
      </c>
    </row>
    <row r="10" spans="1:11" ht="42.75">
      <c r="A10" s="143" t="s">
        <v>231</v>
      </c>
      <c r="B10" s="78" t="s">
        <v>189</v>
      </c>
      <c r="C10" s="78" t="s">
        <v>190</v>
      </c>
      <c r="D10" s="78" t="s">
        <v>16</v>
      </c>
      <c r="E10" s="78"/>
      <c r="F10" s="78"/>
      <c r="G10" s="78"/>
      <c r="H10" s="105"/>
      <c r="I10" s="106">
        <f>I11</f>
        <v>637.9</v>
      </c>
      <c r="J10" s="106">
        <f t="shared" si="0"/>
        <v>491.9</v>
      </c>
      <c r="K10" s="106">
        <f t="shared" si="0"/>
        <v>491.9</v>
      </c>
    </row>
    <row r="11" spans="1:11" ht="42.75">
      <c r="A11" s="151" t="s">
        <v>232</v>
      </c>
      <c r="B11" s="78" t="s">
        <v>189</v>
      </c>
      <c r="C11" s="78" t="s">
        <v>190</v>
      </c>
      <c r="D11" s="78" t="s">
        <v>16</v>
      </c>
      <c r="E11" s="78" t="s">
        <v>60</v>
      </c>
      <c r="F11" s="78"/>
      <c r="G11" s="78"/>
      <c r="H11" s="105"/>
      <c r="I11" s="106">
        <f>I12</f>
        <v>637.9</v>
      </c>
      <c r="J11" s="106">
        <f t="shared" si="0"/>
        <v>491.9</v>
      </c>
      <c r="K11" s="106">
        <f t="shared" si="0"/>
        <v>491.9</v>
      </c>
    </row>
    <row r="12" spans="1:11" ht="21.75">
      <c r="A12" s="121" t="s">
        <v>270</v>
      </c>
      <c r="B12" s="78" t="s">
        <v>189</v>
      </c>
      <c r="C12" s="78" t="s">
        <v>190</v>
      </c>
      <c r="D12" s="78" t="s">
        <v>16</v>
      </c>
      <c r="E12" s="78" t="s">
        <v>60</v>
      </c>
      <c r="F12" s="78" t="s">
        <v>191</v>
      </c>
      <c r="G12" s="131" t="s">
        <v>269</v>
      </c>
      <c r="H12" s="105"/>
      <c r="I12" s="108">
        <f>I14</f>
        <v>637.9</v>
      </c>
      <c r="J12" s="108">
        <f>J14</f>
        <v>491.9</v>
      </c>
      <c r="K12" s="108">
        <f>K14</f>
        <v>491.9</v>
      </c>
    </row>
    <row r="13" spans="1:11" ht="74.25">
      <c r="A13" s="121" t="s">
        <v>192</v>
      </c>
      <c r="B13" s="78" t="s">
        <v>189</v>
      </c>
      <c r="C13" s="78" t="s">
        <v>190</v>
      </c>
      <c r="D13" s="78">
        <v>65</v>
      </c>
      <c r="E13" s="78">
        <v>2</v>
      </c>
      <c r="F13" s="78" t="s">
        <v>191</v>
      </c>
      <c r="G13" s="131" t="s">
        <v>269</v>
      </c>
      <c r="H13" s="105" t="s">
        <v>193</v>
      </c>
      <c r="I13" s="108">
        <f>I14</f>
        <v>637.9</v>
      </c>
      <c r="J13" s="108">
        <f>J14</f>
        <v>491.9</v>
      </c>
      <c r="K13" s="108">
        <f>K14</f>
        <v>491.9</v>
      </c>
    </row>
    <row r="14" spans="1:11" ht="32.25">
      <c r="A14" s="121" t="s">
        <v>122</v>
      </c>
      <c r="B14" s="78" t="s">
        <v>189</v>
      </c>
      <c r="C14" s="78" t="s">
        <v>190</v>
      </c>
      <c r="D14" s="78">
        <v>65</v>
      </c>
      <c r="E14" s="78">
        <v>2</v>
      </c>
      <c r="F14" s="78" t="s">
        <v>191</v>
      </c>
      <c r="G14" s="131" t="s">
        <v>269</v>
      </c>
      <c r="H14" s="105" t="s">
        <v>195</v>
      </c>
      <c r="I14" s="108">
        <f>'Приложение 2'!J14</f>
        <v>637.9</v>
      </c>
      <c r="J14" s="108">
        <f>'Приложение 2'!K14</f>
        <v>491.9</v>
      </c>
      <c r="K14" s="108">
        <f>'Приложение 2'!L14</f>
        <v>491.9</v>
      </c>
    </row>
    <row r="15" spans="1:11" ht="63.75">
      <c r="A15" s="124" t="s">
        <v>196</v>
      </c>
      <c r="B15" s="116" t="s">
        <v>189</v>
      </c>
      <c r="C15" s="116" t="s">
        <v>197</v>
      </c>
      <c r="D15" s="78"/>
      <c r="E15" s="78"/>
      <c r="F15" s="78"/>
      <c r="G15" s="131"/>
      <c r="H15" s="105"/>
      <c r="I15" s="108">
        <f>I16+I22+I27</f>
        <v>1130.8</v>
      </c>
      <c r="J15" s="108">
        <f>J16+J22+J27</f>
        <v>676.8</v>
      </c>
      <c r="K15" s="108">
        <f>K16+K22+K27</f>
        <v>662.80000000000007</v>
      </c>
    </row>
    <row r="16" spans="1:11" ht="56.25">
      <c r="A16" s="200" t="s">
        <v>275</v>
      </c>
      <c r="B16" s="116" t="s">
        <v>189</v>
      </c>
      <c r="C16" s="116" t="s">
        <v>197</v>
      </c>
      <c r="D16" s="78" t="s">
        <v>5</v>
      </c>
      <c r="E16" s="78"/>
      <c r="F16" s="78"/>
      <c r="G16" s="131"/>
      <c r="H16" s="105"/>
      <c r="I16" s="108">
        <f>I17</f>
        <v>50</v>
      </c>
      <c r="J16" s="108">
        <f t="shared" ref="J16:K20" si="1">J17</f>
        <v>0</v>
      </c>
      <c r="K16" s="108">
        <f t="shared" si="1"/>
        <v>0</v>
      </c>
    </row>
    <row r="17" spans="1:11" ht="22.5">
      <c r="A17" s="201" t="s">
        <v>12</v>
      </c>
      <c r="B17" s="116" t="s">
        <v>189</v>
      </c>
      <c r="C17" s="116" t="s">
        <v>197</v>
      </c>
      <c r="D17" s="78" t="s">
        <v>5</v>
      </c>
      <c r="E17" s="78" t="s">
        <v>59</v>
      </c>
      <c r="F17" s="78"/>
      <c r="G17" s="131"/>
      <c r="H17" s="105"/>
      <c r="I17" s="108">
        <f>I18</f>
        <v>50</v>
      </c>
      <c r="J17" s="108">
        <f t="shared" si="1"/>
        <v>0</v>
      </c>
      <c r="K17" s="108">
        <f t="shared" si="1"/>
        <v>0</v>
      </c>
    </row>
    <row r="18" spans="1:11" ht="33.75">
      <c r="A18" s="201" t="s">
        <v>276</v>
      </c>
      <c r="B18" s="116" t="s">
        <v>189</v>
      </c>
      <c r="C18" s="116" t="s">
        <v>197</v>
      </c>
      <c r="D18" s="78" t="s">
        <v>5</v>
      </c>
      <c r="E18" s="78" t="s">
        <v>59</v>
      </c>
      <c r="F18" s="78" t="s">
        <v>189</v>
      </c>
      <c r="G18" s="131"/>
      <c r="H18" s="105"/>
      <c r="I18" s="108">
        <f>I19</f>
        <v>50</v>
      </c>
      <c r="J18" s="108">
        <f t="shared" si="1"/>
        <v>0</v>
      </c>
      <c r="K18" s="108">
        <f t="shared" si="1"/>
        <v>0</v>
      </c>
    </row>
    <row r="19" spans="1:11" ht="45">
      <c r="A19" s="201" t="s">
        <v>277</v>
      </c>
      <c r="B19" s="116" t="s">
        <v>189</v>
      </c>
      <c r="C19" s="116" t="s">
        <v>197</v>
      </c>
      <c r="D19" s="78" t="s">
        <v>5</v>
      </c>
      <c r="E19" s="78" t="s">
        <v>59</v>
      </c>
      <c r="F19" s="78" t="s">
        <v>189</v>
      </c>
      <c r="G19" s="131" t="s">
        <v>274</v>
      </c>
      <c r="H19" s="105"/>
      <c r="I19" s="108">
        <f>I20</f>
        <v>50</v>
      </c>
      <c r="J19" s="108">
        <f t="shared" si="1"/>
        <v>0</v>
      </c>
      <c r="K19" s="108">
        <f t="shared" si="1"/>
        <v>0</v>
      </c>
    </row>
    <row r="20" spans="1:11" ht="74.25">
      <c r="A20" s="121" t="s">
        <v>192</v>
      </c>
      <c r="B20" s="116" t="s">
        <v>189</v>
      </c>
      <c r="C20" s="116" t="s">
        <v>197</v>
      </c>
      <c r="D20" s="78" t="s">
        <v>5</v>
      </c>
      <c r="E20" s="78" t="s">
        <v>59</v>
      </c>
      <c r="F20" s="78" t="s">
        <v>189</v>
      </c>
      <c r="G20" s="131" t="s">
        <v>274</v>
      </c>
      <c r="H20" s="105" t="s">
        <v>193</v>
      </c>
      <c r="I20" s="108">
        <f>I21</f>
        <v>50</v>
      </c>
      <c r="J20" s="108">
        <f t="shared" si="1"/>
        <v>0</v>
      </c>
      <c r="K20" s="108">
        <f t="shared" si="1"/>
        <v>0</v>
      </c>
    </row>
    <row r="21" spans="1:11" ht="32.25">
      <c r="A21" s="143" t="s">
        <v>194</v>
      </c>
      <c r="B21" s="116" t="s">
        <v>189</v>
      </c>
      <c r="C21" s="116" t="s">
        <v>197</v>
      </c>
      <c r="D21" s="78" t="s">
        <v>5</v>
      </c>
      <c r="E21" s="78" t="s">
        <v>59</v>
      </c>
      <c r="F21" s="78" t="s">
        <v>189</v>
      </c>
      <c r="G21" s="131" t="s">
        <v>274</v>
      </c>
      <c r="H21" s="105" t="s">
        <v>195</v>
      </c>
      <c r="I21" s="108">
        <f>'Приложение 2'!J21</f>
        <v>50</v>
      </c>
      <c r="J21" s="108">
        <f>'Приложение 2'!K21</f>
        <v>0</v>
      </c>
      <c r="K21" s="108">
        <f>'Приложение 2'!L21</f>
        <v>0</v>
      </c>
    </row>
    <row r="22" spans="1:11" ht="24">
      <c r="A22" s="167" t="s">
        <v>123</v>
      </c>
      <c r="B22" s="116" t="s">
        <v>189</v>
      </c>
      <c r="C22" s="116" t="s">
        <v>197</v>
      </c>
      <c r="D22" s="78">
        <v>19</v>
      </c>
      <c r="E22" s="78">
        <v>2</v>
      </c>
      <c r="F22" s="78"/>
      <c r="G22" s="131"/>
      <c r="H22" s="105"/>
      <c r="I22" s="118">
        <f t="shared" ref="I22:J25" si="2">I23</f>
        <v>1.1000000000000001</v>
      </c>
      <c r="J22" s="118">
        <f t="shared" si="2"/>
        <v>1.1000000000000001</v>
      </c>
      <c r="K22" s="118">
        <f>K23</f>
        <v>1.2</v>
      </c>
    </row>
    <row r="23" spans="1:11" ht="36">
      <c r="A23" s="168" t="s">
        <v>203</v>
      </c>
      <c r="B23" s="116" t="s">
        <v>189</v>
      </c>
      <c r="C23" s="116" t="s">
        <v>197</v>
      </c>
      <c r="D23" s="78">
        <v>19</v>
      </c>
      <c r="E23" s="78">
        <v>2</v>
      </c>
      <c r="F23" s="78" t="s">
        <v>202</v>
      </c>
      <c r="G23" s="131"/>
      <c r="H23" s="105"/>
      <c r="I23" s="108">
        <f t="shared" si="2"/>
        <v>1.1000000000000001</v>
      </c>
      <c r="J23" s="108">
        <f t="shared" si="2"/>
        <v>1.1000000000000001</v>
      </c>
      <c r="K23" s="108">
        <f>K24</f>
        <v>1.2</v>
      </c>
    </row>
    <row r="24" spans="1:11" ht="96">
      <c r="A24" s="192" t="s">
        <v>265</v>
      </c>
      <c r="B24" s="116" t="s">
        <v>189</v>
      </c>
      <c r="C24" s="116" t="s">
        <v>197</v>
      </c>
      <c r="D24" s="78">
        <v>19</v>
      </c>
      <c r="E24" s="78">
        <v>2</v>
      </c>
      <c r="F24" s="78" t="s">
        <v>202</v>
      </c>
      <c r="G24" s="77" t="s">
        <v>204</v>
      </c>
      <c r="H24" s="105"/>
      <c r="I24" s="108">
        <f t="shared" si="2"/>
        <v>1.1000000000000001</v>
      </c>
      <c r="J24" s="108">
        <f t="shared" si="2"/>
        <v>1.1000000000000001</v>
      </c>
      <c r="K24" s="108">
        <f>K25</f>
        <v>1.2</v>
      </c>
    </row>
    <row r="25" spans="1:11" ht="33.75">
      <c r="A25" s="75" t="s">
        <v>198</v>
      </c>
      <c r="B25" s="76" t="s">
        <v>189</v>
      </c>
      <c r="C25" s="76" t="s">
        <v>197</v>
      </c>
      <c r="D25" s="78">
        <v>19</v>
      </c>
      <c r="E25" s="78">
        <v>2</v>
      </c>
      <c r="F25" s="78" t="s">
        <v>202</v>
      </c>
      <c r="G25" s="77" t="s">
        <v>204</v>
      </c>
      <c r="H25" s="105" t="s">
        <v>199</v>
      </c>
      <c r="I25" s="108">
        <f t="shared" si="2"/>
        <v>1.1000000000000001</v>
      </c>
      <c r="J25" s="108">
        <f t="shared" si="2"/>
        <v>1.1000000000000001</v>
      </c>
      <c r="K25" s="108">
        <f>K26</f>
        <v>1.2</v>
      </c>
    </row>
    <row r="26" spans="1:11" ht="33.75">
      <c r="A26" s="127" t="s">
        <v>200</v>
      </c>
      <c r="B26" s="76" t="s">
        <v>189</v>
      </c>
      <c r="C26" s="76" t="s">
        <v>197</v>
      </c>
      <c r="D26" s="78">
        <v>19</v>
      </c>
      <c r="E26" s="78">
        <v>2</v>
      </c>
      <c r="F26" s="78" t="s">
        <v>202</v>
      </c>
      <c r="G26" s="77" t="s">
        <v>204</v>
      </c>
      <c r="H26" s="105" t="s">
        <v>201</v>
      </c>
      <c r="I26" s="108">
        <f>'Приложение 2'!J26</f>
        <v>1.1000000000000001</v>
      </c>
      <c r="J26" s="108">
        <f>'Приложение 2'!K26</f>
        <v>1.1000000000000001</v>
      </c>
      <c r="K26" s="108">
        <f>'Приложение 2'!L26</f>
        <v>1.2</v>
      </c>
    </row>
    <row r="27" spans="1:11" ht="42.75">
      <c r="A27" s="143" t="s">
        <v>240</v>
      </c>
      <c r="B27" s="78" t="s">
        <v>189</v>
      </c>
      <c r="C27" s="78" t="s">
        <v>197</v>
      </c>
      <c r="D27" s="78">
        <v>65</v>
      </c>
      <c r="E27" s="78"/>
      <c r="F27" s="78"/>
      <c r="G27" s="77"/>
      <c r="H27" s="105"/>
      <c r="I27" s="108">
        <f>I28</f>
        <v>1079.7</v>
      </c>
      <c r="J27" s="108">
        <f>J28</f>
        <v>675.69999999999993</v>
      </c>
      <c r="K27" s="108">
        <f>K28</f>
        <v>661.6</v>
      </c>
    </row>
    <row r="28" spans="1:11" ht="42.75">
      <c r="A28" s="143" t="s">
        <v>241</v>
      </c>
      <c r="B28" s="78" t="s">
        <v>189</v>
      </c>
      <c r="C28" s="78" t="s">
        <v>197</v>
      </c>
      <c r="D28" s="78">
        <v>65</v>
      </c>
      <c r="E28" s="78">
        <v>1</v>
      </c>
      <c r="F28" s="78"/>
      <c r="G28" s="77"/>
      <c r="H28" s="105"/>
      <c r="I28" s="108">
        <f>I29+I35+I37+I33</f>
        <v>1079.7</v>
      </c>
      <c r="J28" s="108">
        <f>J29+J35+J37+J33</f>
        <v>675.69999999999993</v>
      </c>
      <c r="K28" s="108">
        <f>K29+K35+K37+K33</f>
        <v>661.6</v>
      </c>
    </row>
    <row r="29" spans="1:11" ht="32.25">
      <c r="A29" s="121" t="s">
        <v>124</v>
      </c>
      <c r="B29" s="78" t="s">
        <v>189</v>
      </c>
      <c r="C29" s="78" t="s">
        <v>197</v>
      </c>
      <c r="D29" s="78">
        <v>65</v>
      </c>
      <c r="E29" s="78">
        <v>1</v>
      </c>
      <c r="F29" s="78" t="s">
        <v>191</v>
      </c>
      <c r="G29" s="78" t="s">
        <v>205</v>
      </c>
      <c r="H29" s="105"/>
      <c r="I29" s="108">
        <f t="shared" ref="I29:K30" si="3">I30</f>
        <v>824.2</v>
      </c>
      <c r="J29" s="108">
        <f t="shared" si="3"/>
        <v>621.79999999999995</v>
      </c>
      <c r="K29" s="108">
        <f t="shared" si="3"/>
        <v>598.6</v>
      </c>
    </row>
    <row r="30" spans="1:11" ht="74.25">
      <c r="A30" s="121" t="s">
        <v>192</v>
      </c>
      <c r="B30" s="78" t="s">
        <v>189</v>
      </c>
      <c r="C30" s="78" t="s">
        <v>197</v>
      </c>
      <c r="D30" s="78">
        <v>65</v>
      </c>
      <c r="E30" s="78">
        <v>1</v>
      </c>
      <c r="F30" s="78" t="s">
        <v>191</v>
      </c>
      <c r="G30" s="78" t="s">
        <v>205</v>
      </c>
      <c r="H30" s="105" t="s">
        <v>193</v>
      </c>
      <c r="I30" s="108">
        <f t="shared" si="3"/>
        <v>824.2</v>
      </c>
      <c r="J30" s="108">
        <f t="shared" si="3"/>
        <v>621.79999999999995</v>
      </c>
      <c r="K30" s="108">
        <f t="shared" si="3"/>
        <v>598.6</v>
      </c>
    </row>
    <row r="31" spans="1:11" ht="32.25">
      <c r="A31" s="143" t="s">
        <v>194</v>
      </c>
      <c r="B31" s="78" t="s">
        <v>189</v>
      </c>
      <c r="C31" s="78" t="s">
        <v>197</v>
      </c>
      <c r="D31" s="78">
        <v>65</v>
      </c>
      <c r="E31" s="78">
        <v>1</v>
      </c>
      <c r="F31" s="78" t="s">
        <v>191</v>
      </c>
      <c r="G31" s="78" t="s">
        <v>205</v>
      </c>
      <c r="H31" s="105" t="s">
        <v>195</v>
      </c>
      <c r="I31" s="108">
        <f>'Приложение 2'!J32</f>
        <v>824.2</v>
      </c>
      <c r="J31" s="108">
        <f>'Приложение 2'!K32</f>
        <v>621.79999999999995</v>
      </c>
      <c r="K31" s="108">
        <f>'Приложение 2'!L32</f>
        <v>598.6</v>
      </c>
    </row>
    <row r="32" spans="1:11" ht="22.5">
      <c r="A32" s="75" t="s">
        <v>125</v>
      </c>
      <c r="B32" s="78" t="s">
        <v>189</v>
      </c>
      <c r="C32" s="78" t="s">
        <v>197</v>
      </c>
      <c r="D32" s="78">
        <v>65</v>
      </c>
      <c r="E32" s="78">
        <v>1</v>
      </c>
      <c r="F32" s="78" t="s">
        <v>191</v>
      </c>
      <c r="G32" s="131" t="s">
        <v>206</v>
      </c>
      <c r="H32" s="105"/>
      <c r="I32" s="108">
        <f>I33+I35+I37</f>
        <v>255.5</v>
      </c>
      <c r="J32" s="108">
        <f>J33+J35+J37</f>
        <v>53.900000000000006</v>
      </c>
      <c r="K32" s="108">
        <f>K33+K35+K37</f>
        <v>63</v>
      </c>
    </row>
    <row r="33" spans="1:11" ht="74.25">
      <c r="A33" s="121" t="s">
        <v>192</v>
      </c>
      <c r="B33" s="78" t="s">
        <v>189</v>
      </c>
      <c r="C33" s="78" t="s">
        <v>197</v>
      </c>
      <c r="D33" s="78">
        <v>65</v>
      </c>
      <c r="E33" s="78">
        <v>1</v>
      </c>
      <c r="F33" s="78" t="s">
        <v>191</v>
      </c>
      <c r="G33" s="131" t="s">
        <v>206</v>
      </c>
      <c r="H33" s="105" t="s">
        <v>193</v>
      </c>
      <c r="I33" s="108">
        <f>I34</f>
        <v>2.7</v>
      </c>
      <c r="J33" s="108">
        <f>J34</f>
        <v>2.8</v>
      </c>
      <c r="K33" s="108">
        <f>K34</f>
        <v>2.9</v>
      </c>
    </row>
    <row r="34" spans="1:11" ht="32.25">
      <c r="A34" s="143" t="s">
        <v>194</v>
      </c>
      <c r="B34" s="78" t="s">
        <v>189</v>
      </c>
      <c r="C34" s="78" t="s">
        <v>197</v>
      </c>
      <c r="D34" s="78">
        <v>65</v>
      </c>
      <c r="E34" s="78">
        <v>1</v>
      </c>
      <c r="F34" s="78" t="s">
        <v>191</v>
      </c>
      <c r="G34" s="131" t="s">
        <v>206</v>
      </c>
      <c r="H34" s="105" t="s">
        <v>195</v>
      </c>
      <c r="I34" s="108">
        <f>'Приложение 2'!J35</f>
        <v>2.7</v>
      </c>
      <c r="J34" s="108">
        <f>'Приложение 2'!K35</f>
        <v>2.8</v>
      </c>
      <c r="K34" s="108">
        <f>'Приложение 2'!L35</f>
        <v>2.9</v>
      </c>
    </row>
    <row r="35" spans="1:11" ht="33.75">
      <c r="A35" s="75" t="s">
        <v>198</v>
      </c>
      <c r="B35" s="78" t="s">
        <v>189</v>
      </c>
      <c r="C35" s="78" t="s">
        <v>197</v>
      </c>
      <c r="D35" s="78">
        <v>65</v>
      </c>
      <c r="E35" s="78">
        <v>1</v>
      </c>
      <c r="F35" s="78" t="s">
        <v>191</v>
      </c>
      <c r="G35" s="131" t="s">
        <v>206</v>
      </c>
      <c r="H35" s="105" t="s">
        <v>199</v>
      </c>
      <c r="I35" s="108">
        <f>I36</f>
        <v>201</v>
      </c>
      <c r="J35" s="108">
        <f>J36</f>
        <v>13</v>
      </c>
      <c r="K35" s="108">
        <f>K36</f>
        <v>22</v>
      </c>
    </row>
    <row r="36" spans="1:11" ht="33.75">
      <c r="A36" s="127" t="s">
        <v>200</v>
      </c>
      <c r="B36" s="78" t="s">
        <v>189</v>
      </c>
      <c r="C36" s="78" t="s">
        <v>197</v>
      </c>
      <c r="D36" s="78">
        <v>65</v>
      </c>
      <c r="E36" s="78">
        <v>1</v>
      </c>
      <c r="F36" s="78" t="s">
        <v>191</v>
      </c>
      <c r="G36" s="131" t="s">
        <v>206</v>
      </c>
      <c r="H36" s="105" t="s">
        <v>201</v>
      </c>
      <c r="I36" s="108">
        <f>'Приложение 2'!J37</f>
        <v>201</v>
      </c>
      <c r="J36" s="108">
        <f>'Приложение 2'!K37</f>
        <v>13</v>
      </c>
      <c r="K36" s="108">
        <f>'Приложение 2'!L37</f>
        <v>22</v>
      </c>
    </row>
    <row r="37" spans="1:11">
      <c r="A37" s="75" t="s">
        <v>207</v>
      </c>
      <c r="B37" s="78" t="s">
        <v>189</v>
      </c>
      <c r="C37" s="78" t="s">
        <v>197</v>
      </c>
      <c r="D37" s="78">
        <v>65</v>
      </c>
      <c r="E37" s="78">
        <v>1</v>
      </c>
      <c r="F37" s="78" t="s">
        <v>191</v>
      </c>
      <c r="G37" s="131" t="s">
        <v>206</v>
      </c>
      <c r="H37" s="105" t="s">
        <v>208</v>
      </c>
      <c r="I37" s="108">
        <f>I38</f>
        <v>51.8</v>
      </c>
      <c r="J37" s="108">
        <f>J38</f>
        <v>38.1</v>
      </c>
      <c r="K37" s="108">
        <f>K38</f>
        <v>38.1</v>
      </c>
    </row>
    <row r="38" spans="1:11">
      <c r="A38" s="127" t="s">
        <v>209</v>
      </c>
      <c r="B38" s="78" t="s">
        <v>189</v>
      </c>
      <c r="C38" s="78" t="s">
        <v>197</v>
      </c>
      <c r="D38" s="78">
        <v>65</v>
      </c>
      <c r="E38" s="78">
        <v>1</v>
      </c>
      <c r="F38" s="78" t="s">
        <v>191</v>
      </c>
      <c r="G38" s="131" t="s">
        <v>206</v>
      </c>
      <c r="H38" s="105" t="s">
        <v>210</v>
      </c>
      <c r="I38" s="108">
        <f>'Приложение 2'!J39</f>
        <v>51.8</v>
      </c>
      <c r="J38" s="108">
        <f>'Приложение 2'!K39</f>
        <v>38.1</v>
      </c>
      <c r="K38" s="108">
        <f>'Приложение 2'!L39</f>
        <v>38.1</v>
      </c>
    </row>
    <row r="39" spans="1:11" ht="36" customHeight="1">
      <c r="A39" s="162" t="s">
        <v>17</v>
      </c>
      <c r="B39" s="76" t="s">
        <v>189</v>
      </c>
      <c r="C39" s="76" t="s">
        <v>222</v>
      </c>
      <c r="D39" s="78"/>
      <c r="E39" s="78"/>
      <c r="F39" s="78"/>
      <c r="G39" s="77"/>
      <c r="H39" s="105"/>
      <c r="I39" s="108">
        <f>I40</f>
        <v>0.5</v>
      </c>
      <c r="J39" s="108">
        <f t="shared" ref="J39:K41" si="4">J40</f>
        <v>0</v>
      </c>
      <c r="K39" s="108">
        <f t="shared" si="4"/>
        <v>0</v>
      </c>
    </row>
    <row r="40" spans="1:11" ht="22.5">
      <c r="A40" s="117" t="s">
        <v>126</v>
      </c>
      <c r="B40" s="76" t="s">
        <v>189</v>
      </c>
      <c r="C40" s="76" t="s">
        <v>222</v>
      </c>
      <c r="D40" s="78" t="s">
        <v>211</v>
      </c>
      <c r="E40" s="78"/>
      <c r="F40" s="78"/>
      <c r="G40" s="77"/>
      <c r="H40" s="105"/>
      <c r="I40" s="108">
        <f>I41</f>
        <v>0.5</v>
      </c>
      <c r="J40" s="108">
        <f t="shared" si="4"/>
        <v>0</v>
      </c>
      <c r="K40" s="108">
        <f t="shared" si="4"/>
        <v>0</v>
      </c>
    </row>
    <row r="41" spans="1:11" ht="33.75">
      <c r="A41" s="117" t="s">
        <v>236</v>
      </c>
      <c r="B41" s="76" t="s">
        <v>189</v>
      </c>
      <c r="C41" s="76" t="s">
        <v>222</v>
      </c>
      <c r="D41" s="78" t="s">
        <v>211</v>
      </c>
      <c r="E41" s="78" t="s">
        <v>59</v>
      </c>
      <c r="F41" s="78"/>
      <c r="G41" s="77"/>
      <c r="H41" s="105"/>
      <c r="I41" s="108">
        <f>I42</f>
        <v>0.5</v>
      </c>
      <c r="J41" s="108">
        <f t="shared" si="4"/>
        <v>0</v>
      </c>
      <c r="K41" s="108">
        <f t="shared" si="4"/>
        <v>0</v>
      </c>
    </row>
    <row r="42" spans="1:11" ht="90">
      <c r="A42" s="173" t="s">
        <v>127</v>
      </c>
      <c r="B42" s="76" t="s">
        <v>189</v>
      </c>
      <c r="C42" s="76" t="s">
        <v>222</v>
      </c>
      <c r="D42" s="78" t="s">
        <v>211</v>
      </c>
      <c r="E42" s="78" t="s">
        <v>59</v>
      </c>
      <c r="F42" s="78" t="s">
        <v>191</v>
      </c>
      <c r="G42" s="77" t="s">
        <v>128</v>
      </c>
      <c r="H42" s="105"/>
      <c r="I42" s="108">
        <f>I44</f>
        <v>0.5</v>
      </c>
      <c r="J42" s="108">
        <f>J44</f>
        <v>0</v>
      </c>
      <c r="K42" s="108">
        <f>K44</f>
        <v>0</v>
      </c>
    </row>
    <row r="43" spans="1:11">
      <c r="A43" s="173" t="s">
        <v>129</v>
      </c>
      <c r="B43" s="76" t="s">
        <v>189</v>
      </c>
      <c r="C43" s="76" t="s">
        <v>222</v>
      </c>
      <c r="D43" s="78" t="s">
        <v>211</v>
      </c>
      <c r="E43" s="78" t="s">
        <v>59</v>
      </c>
      <c r="F43" s="78" t="s">
        <v>191</v>
      </c>
      <c r="G43" s="77" t="s">
        <v>128</v>
      </c>
      <c r="H43" s="105" t="s">
        <v>7</v>
      </c>
      <c r="I43" s="108">
        <f>I44</f>
        <v>0.5</v>
      </c>
      <c r="J43" s="108">
        <f>J44</f>
        <v>0</v>
      </c>
      <c r="K43" s="108">
        <f>K44</f>
        <v>0</v>
      </c>
    </row>
    <row r="44" spans="1:11">
      <c r="A44" s="136" t="s">
        <v>8</v>
      </c>
      <c r="B44" s="76" t="s">
        <v>189</v>
      </c>
      <c r="C44" s="76" t="s">
        <v>222</v>
      </c>
      <c r="D44" s="78" t="s">
        <v>211</v>
      </c>
      <c r="E44" s="78" t="s">
        <v>59</v>
      </c>
      <c r="F44" s="78" t="s">
        <v>191</v>
      </c>
      <c r="G44" s="77" t="s">
        <v>128</v>
      </c>
      <c r="H44" s="105" t="s">
        <v>130</v>
      </c>
      <c r="I44" s="108">
        <f>'Приложение 2'!J45</f>
        <v>0.5</v>
      </c>
      <c r="J44" s="108">
        <f>'Приложение 2'!K45</f>
        <v>0</v>
      </c>
      <c r="K44" s="108">
        <f>'Приложение 2'!L45</f>
        <v>0</v>
      </c>
    </row>
    <row r="45" spans="1:11">
      <c r="A45" s="117" t="s">
        <v>213</v>
      </c>
      <c r="B45" s="76" t="s">
        <v>189</v>
      </c>
      <c r="C45" s="76" t="s">
        <v>69</v>
      </c>
      <c r="D45" s="78"/>
      <c r="E45" s="78"/>
      <c r="F45" s="78"/>
      <c r="G45" s="78"/>
      <c r="H45" s="105"/>
      <c r="I45" s="118">
        <f>I46</f>
        <v>1</v>
      </c>
      <c r="J45" s="118">
        <f t="shared" ref="I45:K50" si="5">J46</f>
        <v>1</v>
      </c>
      <c r="K45" s="118">
        <f t="shared" si="5"/>
        <v>1</v>
      </c>
    </row>
    <row r="46" spans="1:11" ht="22.5">
      <c r="A46" s="117" t="s">
        <v>126</v>
      </c>
      <c r="B46" s="76" t="s">
        <v>189</v>
      </c>
      <c r="C46" s="76" t="s">
        <v>69</v>
      </c>
      <c r="D46" s="78" t="s">
        <v>211</v>
      </c>
      <c r="E46" s="78"/>
      <c r="F46" s="78"/>
      <c r="G46" s="78"/>
      <c r="H46" s="105"/>
      <c r="I46" s="108">
        <f t="shared" si="5"/>
        <v>1</v>
      </c>
      <c r="J46" s="108">
        <f t="shared" si="5"/>
        <v>1</v>
      </c>
      <c r="K46" s="108">
        <f t="shared" si="5"/>
        <v>1</v>
      </c>
    </row>
    <row r="47" spans="1:11" ht="33.75">
      <c r="A47" s="117" t="s">
        <v>236</v>
      </c>
      <c r="B47" s="76" t="s">
        <v>189</v>
      </c>
      <c r="C47" s="76" t="s">
        <v>69</v>
      </c>
      <c r="D47" s="78" t="s">
        <v>211</v>
      </c>
      <c r="E47" s="78" t="s">
        <v>59</v>
      </c>
      <c r="F47" s="78"/>
      <c r="G47" s="78"/>
      <c r="H47" s="105"/>
      <c r="I47" s="108">
        <f t="shared" si="5"/>
        <v>1</v>
      </c>
      <c r="J47" s="108">
        <f t="shared" si="5"/>
        <v>1</v>
      </c>
      <c r="K47" s="108">
        <f t="shared" si="5"/>
        <v>1</v>
      </c>
    </row>
    <row r="48" spans="1:11" ht="22.5">
      <c r="A48" s="117" t="s">
        <v>131</v>
      </c>
      <c r="B48" s="76" t="s">
        <v>189</v>
      </c>
      <c r="C48" s="76" t="s">
        <v>69</v>
      </c>
      <c r="D48" s="78" t="s">
        <v>211</v>
      </c>
      <c r="E48" s="78" t="s">
        <v>59</v>
      </c>
      <c r="F48" s="78" t="s">
        <v>191</v>
      </c>
      <c r="G48" s="78" t="s">
        <v>132</v>
      </c>
      <c r="H48" s="105"/>
      <c r="I48" s="108">
        <f t="shared" si="5"/>
        <v>1</v>
      </c>
      <c r="J48" s="108">
        <f t="shared" si="5"/>
        <v>1</v>
      </c>
      <c r="K48" s="108">
        <f t="shared" si="5"/>
        <v>1</v>
      </c>
    </row>
    <row r="49" spans="1:11" ht="33.75">
      <c r="A49" s="117" t="s">
        <v>237</v>
      </c>
      <c r="B49" s="76" t="s">
        <v>189</v>
      </c>
      <c r="C49" s="76" t="s">
        <v>69</v>
      </c>
      <c r="D49" s="78" t="s">
        <v>211</v>
      </c>
      <c r="E49" s="78" t="s">
        <v>59</v>
      </c>
      <c r="F49" s="78" t="s">
        <v>191</v>
      </c>
      <c r="G49" s="78" t="s">
        <v>214</v>
      </c>
      <c r="H49" s="105"/>
      <c r="I49" s="108">
        <f t="shared" si="5"/>
        <v>1</v>
      </c>
      <c r="J49" s="108">
        <f t="shared" si="5"/>
        <v>1</v>
      </c>
      <c r="K49" s="108">
        <f t="shared" si="5"/>
        <v>1</v>
      </c>
    </row>
    <row r="50" spans="1:11">
      <c r="A50" s="117" t="s">
        <v>207</v>
      </c>
      <c r="B50" s="76" t="s">
        <v>189</v>
      </c>
      <c r="C50" s="76" t="s">
        <v>69</v>
      </c>
      <c r="D50" s="78" t="s">
        <v>211</v>
      </c>
      <c r="E50" s="78" t="s">
        <v>59</v>
      </c>
      <c r="F50" s="78" t="s">
        <v>191</v>
      </c>
      <c r="G50" s="78" t="s">
        <v>214</v>
      </c>
      <c r="H50" s="105" t="s">
        <v>208</v>
      </c>
      <c r="I50" s="108">
        <f t="shared" si="5"/>
        <v>1</v>
      </c>
      <c r="J50" s="108">
        <f t="shared" si="5"/>
        <v>1</v>
      </c>
      <c r="K50" s="108">
        <f t="shared" si="5"/>
        <v>1</v>
      </c>
    </row>
    <row r="51" spans="1:11">
      <c r="A51" s="117" t="s">
        <v>215</v>
      </c>
      <c r="B51" s="76" t="s">
        <v>189</v>
      </c>
      <c r="C51" s="76" t="s">
        <v>69</v>
      </c>
      <c r="D51" s="78" t="s">
        <v>211</v>
      </c>
      <c r="E51" s="78" t="s">
        <v>59</v>
      </c>
      <c r="F51" s="78" t="s">
        <v>191</v>
      </c>
      <c r="G51" s="78" t="s">
        <v>214</v>
      </c>
      <c r="H51" s="105" t="s">
        <v>216</v>
      </c>
      <c r="I51" s="108">
        <f>'Приложение 2'!J52</f>
        <v>1</v>
      </c>
      <c r="J51" s="108">
        <f>'Приложение 2'!K52</f>
        <v>1</v>
      </c>
      <c r="K51" s="108">
        <f>'Приложение 2'!L52</f>
        <v>1</v>
      </c>
    </row>
    <row r="52" spans="1:11">
      <c r="A52" s="159" t="s">
        <v>217</v>
      </c>
      <c r="B52" s="76" t="s">
        <v>189</v>
      </c>
      <c r="C52" s="76" t="s">
        <v>50</v>
      </c>
      <c r="D52" s="78"/>
      <c r="E52" s="78"/>
      <c r="F52" s="78"/>
      <c r="G52" s="78"/>
      <c r="H52" s="105"/>
      <c r="I52" s="108">
        <f t="shared" ref="I52:K55" si="6">I53</f>
        <v>100</v>
      </c>
      <c r="J52" s="108">
        <f t="shared" si="6"/>
        <v>0</v>
      </c>
      <c r="K52" s="108">
        <f t="shared" si="6"/>
        <v>0</v>
      </c>
    </row>
    <row r="53" spans="1:11" ht="22.5">
      <c r="A53" s="117" t="s">
        <v>126</v>
      </c>
      <c r="B53" s="76" t="s">
        <v>189</v>
      </c>
      <c r="C53" s="76" t="s">
        <v>50</v>
      </c>
      <c r="D53" s="78" t="s">
        <v>211</v>
      </c>
      <c r="E53" s="78"/>
      <c r="F53" s="78"/>
      <c r="G53" s="78"/>
      <c r="H53" s="105"/>
      <c r="I53" s="108">
        <f t="shared" si="6"/>
        <v>100</v>
      </c>
      <c r="J53" s="108">
        <f t="shared" si="6"/>
        <v>0</v>
      </c>
      <c r="K53" s="108">
        <f t="shared" si="6"/>
        <v>0</v>
      </c>
    </row>
    <row r="54" spans="1:11" ht="33.75">
      <c r="A54" s="117" t="s">
        <v>236</v>
      </c>
      <c r="B54" s="76" t="s">
        <v>189</v>
      </c>
      <c r="C54" s="76" t="s">
        <v>50</v>
      </c>
      <c r="D54" s="78" t="s">
        <v>211</v>
      </c>
      <c r="E54" s="78" t="s">
        <v>59</v>
      </c>
      <c r="F54" s="78"/>
      <c r="G54" s="78"/>
      <c r="H54" s="105"/>
      <c r="I54" s="108">
        <f t="shared" si="6"/>
        <v>100</v>
      </c>
      <c r="J54" s="108">
        <f t="shared" si="6"/>
        <v>0</v>
      </c>
      <c r="K54" s="108">
        <f t="shared" si="6"/>
        <v>0</v>
      </c>
    </row>
    <row r="55" spans="1:11" ht="22.5">
      <c r="A55" s="117" t="s">
        <v>131</v>
      </c>
      <c r="B55" s="76" t="s">
        <v>189</v>
      </c>
      <c r="C55" s="76" t="s">
        <v>50</v>
      </c>
      <c r="D55" s="78" t="s">
        <v>211</v>
      </c>
      <c r="E55" s="78" t="s">
        <v>59</v>
      </c>
      <c r="F55" s="78" t="s">
        <v>191</v>
      </c>
      <c r="G55" s="78"/>
      <c r="H55" s="105"/>
      <c r="I55" s="108">
        <f>I56</f>
        <v>100</v>
      </c>
      <c r="J55" s="108">
        <f t="shared" si="6"/>
        <v>0</v>
      </c>
      <c r="K55" s="108">
        <f t="shared" si="6"/>
        <v>0</v>
      </c>
    </row>
    <row r="56" spans="1:11" ht="90">
      <c r="A56" s="157" t="s">
        <v>242</v>
      </c>
      <c r="B56" s="76" t="s">
        <v>189</v>
      </c>
      <c r="C56" s="76" t="s">
        <v>50</v>
      </c>
      <c r="D56" s="78" t="s">
        <v>211</v>
      </c>
      <c r="E56" s="78" t="s">
        <v>59</v>
      </c>
      <c r="F56" s="78" t="s">
        <v>191</v>
      </c>
      <c r="G56" s="78" t="s">
        <v>128</v>
      </c>
      <c r="H56" s="105"/>
      <c r="I56" s="108">
        <f t="shared" ref="I56:K57" si="7">I57</f>
        <v>100</v>
      </c>
      <c r="J56" s="108">
        <f t="shared" si="7"/>
        <v>0</v>
      </c>
      <c r="K56" s="108">
        <f t="shared" si="7"/>
        <v>0</v>
      </c>
    </row>
    <row r="57" spans="1:11" ht="33.75">
      <c r="A57" s="75" t="s">
        <v>198</v>
      </c>
      <c r="B57" s="76" t="s">
        <v>189</v>
      </c>
      <c r="C57" s="76" t="s">
        <v>50</v>
      </c>
      <c r="D57" s="78" t="s">
        <v>211</v>
      </c>
      <c r="E57" s="78" t="s">
        <v>59</v>
      </c>
      <c r="F57" s="78" t="s">
        <v>191</v>
      </c>
      <c r="G57" s="78" t="s">
        <v>128</v>
      </c>
      <c r="H57" s="105" t="s">
        <v>199</v>
      </c>
      <c r="I57" s="108">
        <f t="shared" si="7"/>
        <v>100</v>
      </c>
      <c r="J57" s="108">
        <f t="shared" si="7"/>
        <v>0</v>
      </c>
      <c r="K57" s="108">
        <f t="shared" si="7"/>
        <v>0</v>
      </c>
    </row>
    <row r="58" spans="1:11" ht="33.75">
      <c r="A58" s="127" t="s">
        <v>200</v>
      </c>
      <c r="B58" s="76" t="s">
        <v>189</v>
      </c>
      <c r="C58" s="76" t="s">
        <v>50</v>
      </c>
      <c r="D58" s="78" t="s">
        <v>211</v>
      </c>
      <c r="E58" s="78" t="s">
        <v>59</v>
      </c>
      <c r="F58" s="78" t="s">
        <v>191</v>
      </c>
      <c r="G58" s="78" t="s">
        <v>128</v>
      </c>
      <c r="H58" s="105" t="s">
        <v>201</v>
      </c>
      <c r="I58" s="108">
        <f>'Приложение 2'!J58</f>
        <v>100</v>
      </c>
      <c r="J58" s="108">
        <f>'Приложение 2'!K58</f>
        <v>0</v>
      </c>
      <c r="K58" s="108">
        <f>'Приложение 2'!L58</f>
        <v>0</v>
      </c>
    </row>
    <row r="59" spans="1:11">
      <c r="A59" s="193" t="s">
        <v>134</v>
      </c>
      <c r="B59" s="116" t="s">
        <v>190</v>
      </c>
      <c r="C59" s="116"/>
      <c r="D59" s="116"/>
      <c r="E59" s="116"/>
      <c r="F59" s="116"/>
      <c r="G59" s="116" t="s">
        <v>51</v>
      </c>
      <c r="H59" s="116" t="s">
        <v>51</v>
      </c>
      <c r="I59" s="118">
        <f t="shared" ref="I59:K63" si="8">I60</f>
        <v>217.39999999999998</v>
      </c>
      <c r="J59" s="118">
        <f t="shared" si="8"/>
        <v>243.79999999999998</v>
      </c>
      <c r="K59" s="118">
        <f>K60</f>
        <v>311.2</v>
      </c>
    </row>
    <row r="60" spans="1:11" ht="25.5">
      <c r="A60" s="134" t="s">
        <v>135</v>
      </c>
      <c r="B60" s="78" t="s">
        <v>190</v>
      </c>
      <c r="C60" s="78" t="s">
        <v>202</v>
      </c>
      <c r="D60" s="78"/>
      <c r="E60" s="78"/>
      <c r="F60" s="78"/>
      <c r="G60" s="78"/>
      <c r="H60" s="105"/>
      <c r="I60" s="108">
        <f>I61</f>
        <v>217.39999999999998</v>
      </c>
      <c r="J60" s="108">
        <f t="shared" si="8"/>
        <v>243.79999999999998</v>
      </c>
      <c r="K60" s="108">
        <f t="shared" si="8"/>
        <v>311.2</v>
      </c>
    </row>
    <row r="61" spans="1:11" ht="33.75">
      <c r="A61" s="61" t="s">
        <v>48</v>
      </c>
      <c r="B61" s="78" t="s">
        <v>190</v>
      </c>
      <c r="C61" s="78" t="s">
        <v>202</v>
      </c>
      <c r="D61" s="78" t="s">
        <v>5</v>
      </c>
      <c r="E61" s="78"/>
      <c r="F61" s="78"/>
      <c r="G61" s="78"/>
      <c r="H61" s="105"/>
      <c r="I61" s="108">
        <f>I62</f>
        <v>217.39999999999998</v>
      </c>
      <c r="J61" s="108">
        <f t="shared" si="8"/>
        <v>243.79999999999998</v>
      </c>
      <c r="K61" s="108">
        <f t="shared" si="8"/>
        <v>311.2</v>
      </c>
    </row>
    <row r="62" spans="1:11" ht="33.75">
      <c r="A62" s="120" t="s">
        <v>12</v>
      </c>
      <c r="B62" s="78" t="s">
        <v>190</v>
      </c>
      <c r="C62" s="78" t="s">
        <v>202</v>
      </c>
      <c r="D62" s="78" t="s">
        <v>5</v>
      </c>
      <c r="E62" s="78" t="s">
        <v>61</v>
      </c>
      <c r="F62" s="78"/>
      <c r="G62" s="78"/>
      <c r="H62" s="105"/>
      <c r="I62" s="108">
        <f>I63</f>
        <v>217.39999999999998</v>
      </c>
      <c r="J62" s="108">
        <f t="shared" si="8"/>
        <v>243.79999999999998</v>
      </c>
      <c r="K62" s="108">
        <f t="shared" si="8"/>
        <v>311.2</v>
      </c>
    </row>
    <row r="63" spans="1:11" ht="45">
      <c r="A63" s="120" t="s">
        <v>136</v>
      </c>
      <c r="B63" s="78" t="s">
        <v>190</v>
      </c>
      <c r="C63" s="78" t="s">
        <v>202</v>
      </c>
      <c r="D63" s="78" t="s">
        <v>5</v>
      </c>
      <c r="E63" s="78" t="s">
        <v>61</v>
      </c>
      <c r="F63" s="78" t="s">
        <v>190</v>
      </c>
      <c r="G63" s="78"/>
      <c r="H63" s="105"/>
      <c r="I63" s="108">
        <f>I64</f>
        <v>217.39999999999998</v>
      </c>
      <c r="J63" s="108">
        <f t="shared" si="8"/>
        <v>243.79999999999998</v>
      </c>
      <c r="K63" s="108">
        <f t="shared" si="8"/>
        <v>311.2</v>
      </c>
    </row>
    <row r="64" spans="1:11" ht="56.25">
      <c r="A64" s="115" t="s">
        <v>266</v>
      </c>
      <c r="B64" s="78" t="s">
        <v>190</v>
      </c>
      <c r="C64" s="78" t="s">
        <v>202</v>
      </c>
      <c r="D64" s="78" t="s">
        <v>5</v>
      </c>
      <c r="E64" s="78" t="s">
        <v>61</v>
      </c>
      <c r="F64" s="78" t="s">
        <v>190</v>
      </c>
      <c r="G64" s="131" t="s">
        <v>137</v>
      </c>
      <c r="H64" s="105"/>
      <c r="I64" s="108">
        <f>I65+I67</f>
        <v>217.39999999999998</v>
      </c>
      <c r="J64" s="108">
        <f>J65+J67</f>
        <v>243.79999999999998</v>
      </c>
      <c r="K64" s="108">
        <f>K65+K67</f>
        <v>311.2</v>
      </c>
    </row>
    <row r="65" spans="1:11" ht="67.5">
      <c r="A65" s="127" t="s">
        <v>192</v>
      </c>
      <c r="B65" s="78" t="s">
        <v>190</v>
      </c>
      <c r="C65" s="78" t="s">
        <v>202</v>
      </c>
      <c r="D65" s="78" t="s">
        <v>5</v>
      </c>
      <c r="E65" s="78" t="s">
        <v>61</v>
      </c>
      <c r="F65" s="78" t="s">
        <v>190</v>
      </c>
      <c r="G65" s="131" t="s">
        <v>137</v>
      </c>
      <c r="H65" s="105" t="s">
        <v>193</v>
      </c>
      <c r="I65" s="108">
        <f>I66</f>
        <v>199.2</v>
      </c>
      <c r="J65" s="108">
        <f>J66</f>
        <v>179.48</v>
      </c>
      <c r="K65" s="108">
        <f>K66</f>
        <v>190.25</v>
      </c>
    </row>
    <row r="66" spans="1:11" ht="22.5">
      <c r="A66" s="127" t="s">
        <v>194</v>
      </c>
      <c r="B66" s="78" t="s">
        <v>190</v>
      </c>
      <c r="C66" s="78" t="s">
        <v>202</v>
      </c>
      <c r="D66" s="78" t="s">
        <v>5</v>
      </c>
      <c r="E66" s="78" t="s">
        <v>61</v>
      </c>
      <c r="F66" s="78" t="s">
        <v>190</v>
      </c>
      <c r="G66" s="131" t="s">
        <v>137</v>
      </c>
      <c r="H66" s="105" t="s">
        <v>195</v>
      </c>
      <c r="I66" s="108">
        <f>'Приложение 2'!J66</f>
        <v>199.2</v>
      </c>
      <c r="J66" s="108">
        <f>'Приложение 2'!K66</f>
        <v>179.48</v>
      </c>
      <c r="K66" s="108">
        <f>'Приложение 2'!L66</f>
        <v>190.25</v>
      </c>
    </row>
    <row r="67" spans="1:11" ht="33.75">
      <c r="A67" s="75" t="s">
        <v>198</v>
      </c>
      <c r="B67" s="78" t="s">
        <v>190</v>
      </c>
      <c r="C67" s="78" t="s">
        <v>202</v>
      </c>
      <c r="D67" s="78" t="s">
        <v>5</v>
      </c>
      <c r="E67" s="78" t="s">
        <v>61</v>
      </c>
      <c r="F67" s="78" t="s">
        <v>190</v>
      </c>
      <c r="G67" s="131" t="s">
        <v>137</v>
      </c>
      <c r="H67" s="105" t="s">
        <v>199</v>
      </c>
      <c r="I67" s="108">
        <f>I68</f>
        <v>18.2</v>
      </c>
      <c r="J67" s="108">
        <f>J68</f>
        <v>64.319999999999993</v>
      </c>
      <c r="K67" s="108">
        <f>K68</f>
        <v>120.95</v>
      </c>
    </row>
    <row r="68" spans="1:11" ht="33.75">
      <c r="A68" s="127" t="s">
        <v>200</v>
      </c>
      <c r="B68" s="78" t="s">
        <v>190</v>
      </c>
      <c r="C68" s="78" t="s">
        <v>202</v>
      </c>
      <c r="D68" s="78" t="s">
        <v>5</v>
      </c>
      <c r="E68" s="78" t="s">
        <v>61</v>
      </c>
      <c r="F68" s="78" t="s">
        <v>190</v>
      </c>
      <c r="G68" s="131" t="s">
        <v>137</v>
      </c>
      <c r="H68" s="105" t="s">
        <v>201</v>
      </c>
      <c r="I68" s="108">
        <f>'Приложение 2'!J68</f>
        <v>18.2</v>
      </c>
      <c r="J68" s="108">
        <f>'Приложение 2'!K68</f>
        <v>64.319999999999993</v>
      </c>
      <c r="K68" s="108">
        <f>'Приложение 2'!L68</f>
        <v>120.95</v>
      </c>
    </row>
    <row r="69" spans="1:11">
      <c r="A69" s="119" t="s">
        <v>218</v>
      </c>
      <c r="B69" s="78" t="s">
        <v>197</v>
      </c>
      <c r="C69" s="78"/>
      <c r="D69" s="78"/>
      <c r="E69" s="78"/>
      <c r="F69" s="78"/>
      <c r="G69" s="78" t="s">
        <v>51</v>
      </c>
      <c r="H69" s="105" t="s">
        <v>51</v>
      </c>
      <c r="I69" s="118">
        <f>I70</f>
        <v>254</v>
      </c>
      <c r="J69" s="118">
        <f>J70</f>
        <v>150</v>
      </c>
      <c r="K69" s="118">
        <f>K70</f>
        <v>150</v>
      </c>
    </row>
    <row r="70" spans="1:11" ht="15">
      <c r="A70" s="170" t="s">
        <v>138</v>
      </c>
      <c r="B70" s="116" t="s">
        <v>197</v>
      </c>
      <c r="C70" s="78" t="s">
        <v>139</v>
      </c>
      <c r="D70" s="78"/>
      <c r="E70" s="78"/>
      <c r="F70" s="78"/>
      <c r="G70" s="77"/>
      <c r="H70" s="105"/>
      <c r="I70" s="108">
        <f>I72</f>
        <v>254</v>
      </c>
      <c r="J70" s="108">
        <f>J72</f>
        <v>150</v>
      </c>
      <c r="K70" s="108">
        <f>K72</f>
        <v>150</v>
      </c>
    </row>
    <row r="71" spans="1:11" ht="63.75">
      <c r="A71" s="179" t="s">
        <v>238</v>
      </c>
      <c r="B71" s="116" t="s">
        <v>197</v>
      </c>
      <c r="C71" s="78" t="s">
        <v>139</v>
      </c>
      <c r="D71" s="78">
        <v>13</v>
      </c>
      <c r="E71" s="78" t="s">
        <v>285</v>
      </c>
      <c r="F71" s="78"/>
      <c r="G71" s="77"/>
      <c r="H71" s="105"/>
      <c r="I71" s="108">
        <f t="shared" ref="I71:K74" si="9">I72</f>
        <v>254</v>
      </c>
      <c r="J71" s="108">
        <f t="shared" si="9"/>
        <v>150</v>
      </c>
      <c r="K71" s="108">
        <f t="shared" si="9"/>
        <v>150</v>
      </c>
    </row>
    <row r="72" spans="1:11" ht="25.5">
      <c r="A72" s="119" t="s">
        <v>221</v>
      </c>
      <c r="B72" s="116" t="s">
        <v>197</v>
      </c>
      <c r="C72" s="78" t="s">
        <v>139</v>
      </c>
      <c r="D72" s="78">
        <v>13</v>
      </c>
      <c r="E72" s="78" t="s">
        <v>285</v>
      </c>
      <c r="F72" s="78" t="s">
        <v>189</v>
      </c>
      <c r="G72" s="77"/>
      <c r="H72" s="105"/>
      <c r="I72" s="108">
        <f t="shared" si="9"/>
        <v>254</v>
      </c>
      <c r="J72" s="108">
        <f t="shared" si="9"/>
        <v>150</v>
      </c>
      <c r="K72" s="108">
        <f t="shared" si="9"/>
        <v>150</v>
      </c>
    </row>
    <row r="73" spans="1:11" ht="191.25">
      <c r="A73" s="196" t="s">
        <v>271</v>
      </c>
      <c r="B73" s="116" t="s">
        <v>197</v>
      </c>
      <c r="C73" s="78" t="s">
        <v>139</v>
      </c>
      <c r="D73" s="78">
        <v>13</v>
      </c>
      <c r="E73" s="78" t="s">
        <v>285</v>
      </c>
      <c r="F73" s="78" t="s">
        <v>189</v>
      </c>
      <c r="G73" s="77" t="s">
        <v>286</v>
      </c>
      <c r="H73" s="105"/>
      <c r="I73" s="108">
        <f t="shared" si="9"/>
        <v>254</v>
      </c>
      <c r="J73" s="108">
        <f t="shared" si="9"/>
        <v>150</v>
      </c>
      <c r="K73" s="108">
        <f t="shared" si="9"/>
        <v>150</v>
      </c>
    </row>
    <row r="74" spans="1:11" ht="33.75">
      <c r="A74" s="75" t="s">
        <v>198</v>
      </c>
      <c r="B74" s="116" t="s">
        <v>197</v>
      </c>
      <c r="C74" s="78" t="s">
        <v>139</v>
      </c>
      <c r="D74" s="78">
        <v>13</v>
      </c>
      <c r="E74" s="78" t="s">
        <v>285</v>
      </c>
      <c r="F74" s="78" t="s">
        <v>189</v>
      </c>
      <c r="G74" s="77" t="s">
        <v>286</v>
      </c>
      <c r="H74" s="105" t="s">
        <v>199</v>
      </c>
      <c r="I74" s="108">
        <f t="shared" si="9"/>
        <v>254</v>
      </c>
      <c r="J74" s="108">
        <f t="shared" si="9"/>
        <v>150</v>
      </c>
      <c r="K74" s="108">
        <f t="shared" si="9"/>
        <v>150</v>
      </c>
    </row>
    <row r="75" spans="1:11" ht="33.75">
      <c r="A75" s="115" t="s">
        <v>200</v>
      </c>
      <c r="B75" s="116" t="s">
        <v>197</v>
      </c>
      <c r="C75" s="78" t="s">
        <v>139</v>
      </c>
      <c r="D75" s="78">
        <v>13</v>
      </c>
      <c r="E75" s="78" t="s">
        <v>285</v>
      </c>
      <c r="F75" s="78" t="s">
        <v>189</v>
      </c>
      <c r="G75" s="77" t="s">
        <v>286</v>
      </c>
      <c r="H75" s="105" t="s">
        <v>201</v>
      </c>
      <c r="I75" s="108">
        <f>'Приложение 2'!J75</f>
        <v>254</v>
      </c>
      <c r="J75" s="108">
        <v>150</v>
      </c>
      <c r="K75" s="108">
        <v>150</v>
      </c>
    </row>
    <row r="76" spans="1:11">
      <c r="A76" s="75" t="s">
        <v>148</v>
      </c>
      <c r="B76" s="116" t="s">
        <v>212</v>
      </c>
      <c r="C76" s="78"/>
      <c r="D76" s="78"/>
      <c r="E76" s="78"/>
      <c r="F76" s="78"/>
      <c r="G76" s="77"/>
      <c r="H76" s="105"/>
      <c r="I76" s="108">
        <f>I77</f>
        <v>718.59999999999991</v>
      </c>
      <c r="J76" s="108">
        <f>J77</f>
        <v>118.1</v>
      </c>
      <c r="K76" s="108">
        <f>K77</f>
        <v>81.5</v>
      </c>
    </row>
    <row r="77" spans="1:11">
      <c r="A77" s="75" t="s">
        <v>140</v>
      </c>
      <c r="B77" s="116" t="s">
        <v>212</v>
      </c>
      <c r="C77" s="78" t="s">
        <v>202</v>
      </c>
      <c r="D77" s="78"/>
      <c r="E77" s="78"/>
      <c r="F77" s="78"/>
      <c r="G77" s="77"/>
      <c r="H77" s="105"/>
      <c r="I77" s="108">
        <f t="shared" ref="I77:K78" si="10">I78</f>
        <v>718.59999999999991</v>
      </c>
      <c r="J77" s="108">
        <f t="shared" si="10"/>
        <v>118.1</v>
      </c>
      <c r="K77" s="108">
        <f t="shared" si="10"/>
        <v>81.5</v>
      </c>
    </row>
    <row r="78" spans="1:11" ht="22.5">
      <c r="A78" s="117" t="s">
        <v>126</v>
      </c>
      <c r="B78" s="116" t="s">
        <v>212</v>
      </c>
      <c r="C78" s="78" t="s">
        <v>202</v>
      </c>
      <c r="D78" s="78" t="s">
        <v>211</v>
      </c>
      <c r="E78" s="78"/>
      <c r="F78" s="78"/>
      <c r="G78" s="77"/>
      <c r="H78" s="105"/>
      <c r="I78" s="108">
        <f t="shared" si="10"/>
        <v>718.59999999999991</v>
      </c>
      <c r="J78" s="108">
        <f t="shared" si="10"/>
        <v>118.1</v>
      </c>
      <c r="K78" s="108">
        <f t="shared" si="10"/>
        <v>81.5</v>
      </c>
    </row>
    <row r="79" spans="1:11" ht="33.75">
      <c r="A79" s="117" t="s">
        <v>236</v>
      </c>
      <c r="B79" s="116" t="s">
        <v>212</v>
      </c>
      <c r="C79" s="78" t="s">
        <v>202</v>
      </c>
      <c r="D79" s="78" t="s">
        <v>211</v>
      </c>
      <c r="E79" s="78" t="s">
        <v>59</v>
      </c>
      <c r="F79" s="78"/>
      <c r="G79" s="77"/>
      <c r="H79" s="105"/>
      <c r="I79" s="108">
        <f>I80+I83+I86</f>
        <v>718.59999999999991</v>
      </c>
      <c r="J79" s="108">
        <f>J80+J83</f>
        <v>118.1</v>
      </c>
      <c r="K79" s="108">
        <f>K80+K83</f>
        <v>81.5</v>
      </c>
    </row>
    <row r="80" spans="1:11">
      <c r="A80" s="75" t="s">
        <v>141</v>
      </c>
      <c r="B80" s="116" t="s">
        <v>212</v>
      </c>
      <c r="C80" s="78" t="s">
        <v>202</v>
      </c>
      <c r="D80" s="78" t="s">
        <v>211</v>
      </c>
      <c r="E80" s="78" t="s">
        <v>59</v>
      </c>
      <c r="F80" s="78" t="s">
        <v>191</v>
      </c>
      <c r="G80" s="77" t="s">
        <v>142</v>
      </c>
      <c r="H80" s="105"/>
      <c r="I80" s="108">
        <f t="shared" ref="I80:K81" si="11">I81</f>
        <v>304.39999999999998</v>
      </c>
      <c r="J80" s="108">
        <f>J81</f>
        <v>63.1</v>
      </c>
      <c r="K80" s="108">
        <f t="shared" si="11"/>
        <v>30</v>
      </c>
    </row>
    <row r="81" spans="1:11" ht="33.75">
      <c r="A81" s="75" t="s">
        <v>198</v>
      </c>
      <c r="B81" s="116" t="s">
        <v>212</v>
      </c>
      <c r="C81" s="78" t="s">
        <v>202</v>
      </c>
      <c r="D81" s="78" t="s">
        <v>211</v>
      </c>
      <c r="E81" s="78" t="s">
        <v>59</v>
      </c>
      <c r="F81" s="78" t="s">
        <v>191</v>
      </c>
      <c r="G81" s="77" t="s">
        <v>142</v>
      </c>
      <c r="H81" s="105" t="s">
        <v>199</v>
      </c>
      <c r="I81" s="108">
        <f t="shared" si="11"/>
        <v>304.39999999999998</v>
      </c>
      <c r="J81" s="108">
        <f t="shared" si="11"/>
        <v>63.1</v>
      </c>
      <c r="K81" s="108">
        <f t="shared" si="11"/>
        <v>30</v>
      </c>
    </row>
    <row r="82" spans="1:11" ht="33.75">
      <c r="A82" s="115" t="s">
        <v>200</v>
      </c>
      <c r="B82" s="116" t="s">
        <v>212</v>
      </c>
      <c r="C82" s="78" t="s">
        <v>202</v>
      </c>
      <c r="D82" s="78" t="s">
        <v>211</v>
      </c>
      <c r="E82" s="78" t="s">
        <v>59</v>
      </c>
      <c r="F82" s="78" t="s">
        <v>191</v>
      </c>
      <c r="G82" s="77" t="s">
        <v>142</v>
      </c>
      <c r="H82" s="105" t="s">
        <v>201</v>
      </c>
      <c r="I82" s="108">
        <f>'Приложение 2'!J82</f>
        <v>304.39999999999998</v>
      </c>
      <c r="J82" s="108">
        <f>'Приложение 2'!K82</f>
        <v>63.1</v>
      </c>
      <c r="K82" s="108">
        <f>'Приложение 2'!L82</f>
        <v>30</v>
      </c>
    </row>
    <row r="83" spans="1:11">
      <c r="A83" s="75" t="s">
        <v>143</v>
      </c>
      <c r="B83" s="116" t="s">
        <v>212</v>
      </c>
      <c r="C83" s="78" t="s">
        <v>202</v>
      </c>
      <c r="D83" s="78" t="s">
        <v>211</v>
      </c>
      <c r="E83" s="78" t="s">
        <v>59</v>
      </c>
      <c r="F83" s="78" t="s">
        <v>191</v>
      </c>
      <c r="G83" s="77" t="s">
        <v>144</v>
      </c>
      <c r="H83" s="105"/>
      <c r="I83" s="110">
        <f t="shared" ref="I83:K84" si="12">I84</f>
        <v>52.7</v>
      </c>
      <c r="J83" s="110">
        <f t="shared" si="12"/>
        <v>55</v>
      </c>
      <c r="K83" s="110">
        <f t="shared" si="12"/>
        <v>51.5</v>
      </c>
    </row>
    <row r="84" spans="1:11" ht="33.75">
      <c r="A84" s="75" t="s">
        <v>198</v>
      </c>
      <c r="B84" s="116" t="s">
        <v>212</v>
      </c>
      <c r="C84" s="78" t="s">
        <v>202</v>
      </c>
      <c r="D84" s="78" t="s">
        <v>211</v>
      </c>
      <c r="E84" s="78" t="s">
        <v>59</v>
      </c>
      <c r="F84" s="78" t="s">
        <v>191</v>
      </c>
      <c r="G84" s="77" t="s">
        <v>144</v>
      </c>
      <c r="H84" s="105" t="s">
        <v>199</v>
      </c>
      <c r="I84" s="110">
        <f t="shared" si="12"/>
        <v>52.7</v>
      </c>
      <c r="J84" s="110">
        <f t="shared" si="12"/>
        <v>55</v>
      </c>
      <c r="K84" s="110">
        <f t="shared" si="12"/>
        <v>51.5</v>
      </c>
    </row>
    <row r="85" spans="1:11" ht="33.75">
      <c r="A85" s="115" t="s">
        <v>200</v>
      </c>
      <c r="B85" s="116" t="s">
        <v>212</v>
      </c>
      <c r="C85" s="78" t="s">
        <v>202</v>
      </c>
      <c r="D85" s="78" t="s">
        <v>211</v>
      </c>
      <c r="E85" s="78" t="s">
        <v>59</v>
      </c>
      <c r="F85" s="78" t="s">
        <v>191</v>
      </c>
      <c r="G85" s="77" t="s">
        <v>144</v>
      </c>
      <c r="H85" s="105" t="s">
        <v>201</v>
      </c>
      <c r="I85" s="110">
        <f>'Приложение 2'!J85</f>
        <v>52.7</v>
      </c>
      <c r="J85" s="110">
        <f>'Приложение 2'!K85</f>
        <v>55</v>
      </c>
      <c r="K85" s="110">
        <f>'Приложение 2'!L85</f>
        <v>51.5</v>
      </c>
    </row>
    <row r="86" spans="1:11" ht="34.5" customHeight="1">
      <c r="A86" s="115" t="s">
        <v>303</v>
      </c>
      <c r="B86" s="116" t="s">
        <v>212</v>
      </c>
      <c r="C86" s="78" t="s">
        <v>202</v>
      </c>
      <c r="D86" s="78" t="s">
        <v>211</v>
      </c>
      <c r="E86" s="78" t="s">
        <v>59</v>
      </c>
      <c r="F86" s="78" t="s">
        <v>191</v>
      </c>
      <c r="G86" s="77" t="s">
        <v>304</v>
      </c>
      <c r="H86" s="105"/>
      <c r="I86" s="110">
        <f>I87</f>
        <v>361.5</v>
      </c>
      <c r="J86" s="110"/>
      <c r="K86" s="110"/>
    </row>
    <row r="87" spans="1:11" ht="33.75" customHeight="1">
      <c r="A87" s="115" t="s">
        <v>305</v>
      </c>
      <c r="B87" s="116" t="s">
        <v>212</v>
      </c>
      <c r="C87" s="78" t="s">
        <v>202</v>
      </c>
      <c r="D87" s="78" t="s">
        <v>211</v>
      </c>
      <c r="E87" s="78" t="s">
        <v>59</v>
      </c>
      <c r="F87" s="78" t="s">
        <v>191</v>
      </c>
      <c r="G87" s="77" t="s">
        <v>304</v>
      </c>
      <c r="H87" s="105" t="s">
        <v>199</v>
      </c>
      <c r="I87" s="110">
        <f>I88</f>
        <v>361.5</v>
      </c>
      <c r="J87" s="110"/>
      <c r="K87" s="110"/>
    </row>
    <row r="88" spans="1:11" ht="33.75" customHeight="1">
      <c r="A88" s="115" t="s">
        <v>306</v>
      </c>
      <c r="B88" s="116" t="s">
        <v>212</v>
      </c>
      <c r="C88" s="78" t="s">
        <v>202</v>
      </c>
      <c r="D88" s="78" t="s">
        <v>211</v>
      </c>
      <c r="E88" s="78" t="s">
        <v>59</v>
      </c>
      <c r="F88" s="78" t="s">
        <v>191</v>
      </c>
      <c r="G88" s="77" t="s">
        <v>304</v>
      </c>
      <c r="H88" s="105" t="s">
        <v>201</v>
      </c>
      <c r="I88" s="110">
        <f>'Приложение 2'!J88</f>
        <v>361.5</v>
      </c>
      <c r="J88" s="110"/>
      <c r="K88" s="110"/>
    </row>
    <row r="89" spans="1:11">
      <c r="A89" s="119" t="s">
        <v>223</v>
      </c>
      <c r="B89" s="78" t="s">
        <v>68</v>
      </c>
      <c r="C89" s="78"/>
      <c r="D89" s="78"/>
      <c r="E89" s="78"/>
      <c r="F89" s="78"/>
      <c r="G89" s="78" t="s">
        <v>51</v>
      </c>
      <c r="H89" s="105" t="s">
        <v>51</v>
      </c>
      <c r="I89" s="118">
        <f t="shared" ref="I89:K94" si="13">I90</f>
        <v>284</v>
      </c>
      <c r="J89" s="118">
        <f t="shared" si="13"/>
        <v>295.39999999999998</v>
      </c>
      <c r="K89" s="118">
        <f t="shared" si="13"/>
        <v>307.2</v>
      </c>
    </row>
    <row r="90" spans="1:11">
      <c r="A90" s="119" t="s">
        <v>224</v>
      </c>
      <c r="B90" s="78">
        <v>10</v>
      </c>
      <c r="C90" s="78" t="s">
        <v>145</v>
      </c>
      <c r="D90" s="78"/>
      <c r="E90" s="78"/>
      <c r="F90" s="78"/>
      <c r="G90" s="78"/>
      <c r="H90" s="105"/>
      <c r="I90" s="118">
        <f t="shared" si="13"/>
        <v>284</v>
      </c>
      <c r="J90" s="118">
        <f t="shared" si="13"/>
        <v>295.39999999999998</v>
      </c>
      <c r="K90" s="118">
        <f t="shared" si="13"/>
        <v>307.2</v>
      </c>
    </row>
    <row r="91" spans="1:11" ht="22.5">
      <c r="A91" s="117" t="s">
        <v>126</v>
      </c>
      <c r="B91" s="78">
        <v>10</v>
      </c>
      <c r="C91" s="78" t="s">
        <v>145</v>
      </c>
      <c r="D91" s="78">
        <v>89</v>
      </c>
      <c r="E91" s="78"/>
      <c r="F91" s="78"/>
      <c r="G91" s="78"/>
      <c r="H91" s="105"/>
      <c r="I91" s="118">
        <f t="shared" si="13"/>
        <v>284</v>
      </c>
      <c r="J91" s="118">
        <f t="shared" si="13"/>
        <v>295.39999999999998</v>
      </c>
      <c r="K91" s="118">
        <f t="shared" si="13"/>
        <v>307.2</v>
      </c>
    </row>
    <row r="92" spans="1:11" ht="33.75">
      <c r="A92" s="117" t="s">
        <v>236</v>
      </c>
      <c r="B92" s="78">
        <v>10</v>
      </c>
      <c r="C92" s="78" t="s">
        <v>145</v>
      </c>
      <c r="D92" s="78">
        <v>89</v>
      </c>
      <c r="E92" s="78">
        <v>1</v>
      </c>
      <c r="F92" s="78"/>
      <c r="G92" s="78"/>
      <c r="H92" s="105"/>
      <c r="I92" s="118">
        <f t="shared" si="13"/>
        <v>284</v>
      </c>
      <c r="J92" s="118">
        <f t="shared" si="13"/>
        <v>295.39999999999998</v>
      </c>
      <c r="K92" s="118">
        <f t="shared" si="13"/>
        <v>307.2</v>
      </c>
    </row>
    <row r="93" spans="1:11" ht="22.5">
      <c r="A93" s="120" t="s">
        <v>225</v>
      </c>
      <c r="B93" s="78">
        <v>10</v>
      </c>
      <c r="C93" s="78" t="s">
        <v>145</v>
      </c>
      <c r="D93" s="78">
        <v>89</v>
      </c>
      <c r="E93" s="78">
        <v>1</v>
      </c>
      <c r="F93" s="78" t="s">
        <v>191</v>
      </c>
      <c r="G93" s="78" t="s">
        <v>2</v>
      </c>
      <c r="H93" s="105"/>
      <c r="I93" s="118">
        <f t="shared" si="13"/>
        <v>284</v>
      </c>
      <c r="J93" s="118">
        <f t="shared" si="13"/>
        <v>295.39999999999998</v>
      </c>
      <c r="K93" s="118">
        <f t="shared" si="13"/>
        <v>307.2</v>
      </c>
    </row>
    <row r="94" spans="1:11" ht="22.5">
      <c r="A94" s="115" t="s">
        <v>146</v>
      </c>
      <c r="B94" s="78">
        <v>10</v>
      </c>
      <c r="C94" s="78" t="s">
        <v>145</v>
      </c>
      <c r="D94" s="78">
        <v>89</v>
      </c>
      <c r="E94" s="78">
        <v>1</v>
      </c>
      <c r="F94" s="78" t="s">
        <v>191</v>
      </c>
      <c r="G94" s="78" t="s">
        <v>2</v>
      </c>
      <c r="H94" s="105" t="s">
        <v>220</v>
      </c>
      <c r="I94" s="118">
        <f t="shared" si="13"/>
        <v>284</v>
      </c>
      <c r="J94" s="118">
        <f t="shared" si="13"/>
        <v>295.39999999999998</v>
      </c>
      <c r="K94" s="118">
        <f t="shared" si="13"/>
        <v>307.2</v>
      </c>
    </row>
    <row r="95" spans="1:11" ht="21.75">
      <c r="A95" s="121" t="s">
        <v>3</v>
      </c>
      <c r="B95" s="78">
        <v>10</v>
      </c>
      <c r="C95" s="78" t="s">
        <v>145</v>
      </c>
      <c r="D95" s="78">
        <v>89</v>
      </c>
      <c r="E95" s="78">
        <v>1</v>
      </c>
      <c r="F95" s="78" t="s">
        <v>191</v>
      </c>
      <c r="G95" s="78" t="s">
        <v>2</v>
      </c>
      <c r="H95" s="105" t="s">
        <v>4</v>
      </c>
      <c r="I95" s="118">
        <f>'Приложение 2'!J95</f>
        <v>284</v>
      </c>
      <c r="J95" s="118">
        <f>'Приложение 2'!K95</f>
        <v>295.39999999999998</v>
      </c>
      <c r="K95" s="118">
        <f>'Приложение 2'!L95</f>
        <v>307.2</v>
      </c>
    </row>
    <row r="96" spans="1:11" ht="25.5">
      <c r="A96" s="180" t="s">
        <v>9</v>
      </c>
      <c r="B96" s="116">
        <v>13</v>
      </c>
      <c r="C96" s="116"/>
      <c r="D96" s="116"/>
      <c r="E96" s="116"/>
      <c r="F96" s="116"/>
      <c r="G96" s="78"/>
      <c r="H96" s="107"/>
      <c r="I96" s="194">
        <f t="shared" ref="I96:K101" si="14">I97</f>
        <v>1</v>
      </c>
      <c r="J96" s="194">
        <f t="shared" si="14"/>
        <v>1</v>
      </c>
      <c r="K96" s="194">
        <f t="shared" si="14"/>
        <v>1</v>
      </c>
    </row>
    <row r="97" spans="1:11" ht="23.25" thickBot="1">
      <c r="A97" s="138" t="s">
        <v>239</v>
      </c>
      <c r="B97" s="116">
        <v>13</v>
      </c>
      <c r="C97" s="116" t="s">
        <v>189</v>
      </c>
      <c r="D97" s="116"/>
      <c r="E97" s="116"/>
      <c r="F97" s="116"/>
      <c r="G97" s="78"/>
      <c r="H97" s="107"/>
      <c r="I97" s="110">
        <f t="shared" si="14"/>
        <v>1</v>
      </c>
      <c r="J97" s="110">
        <f t="shared" si="14"/>
        <v>1</v>
      </c>
      <c r="K97" s="110">
        <f t="shared" si="14"/>
        <v>1</v>
      </c>
    </row>
    <row r="98" spans="1:11" ht="33.75">
      <c r="A98" s="61" t="s">
        <v>48</v>
      </c>
      <c r="B98" s="116">
        <v>13</v>
      </c>
      <c r="C98" s="116" t="s">
        <v>145</v>
      </c>
      <c r="D98" s="123" t="s">
        <v>5</v>
      </c>
      <c r="E98" s="123"/>
      <c r="F98" s="116"/>
      <c r="G98" s="78"/>
      <c r="H98" s="107"/>
      <c r="I98" s="110">
        <f t="shared" si="14"/>
        <v>1</v>
      </c>
      <c r="J98" s="110">
        <f t="shared" si="14"/>
        <v>1</v>
      </c>
      <c r="K98" s="110">
        <f t="shared" si="14"/>
        <v>1</v>
      </c>
    </row>
    <row r="99" spans="1:11" ht="22.5">
      <c r="A99" s="61" t="s">
        <v>226</v>
      </c>
      <c r="B99" s="116">
        <v>13</v>
      </c>
      <c r="C99" s="116" t="s">
        <v>145</v>
      </c>
      <c r="D99" s="123" t="s">
        <v>5</v>
      </c>
      <c r="E99" s="123" t="s">
        <v>59</v>
      </c>
      <c r="F99" s="116"/>
      <c r="G99" s="78"/>
      <c r="H99" s="107"/>
      <c r="I99" s="110">
        <f>I100</f>
        <v>1</v>
      </c>
      <c r="J99" s="110">
        <f t="shared" si="14"/>
        <v>1</v>
      </c>
      <c r="K99" s="110">
        <f t="shared" si="14"/>
        <v>1</v>
      </c>
    </row>
    <row r="100" spans="1:11" ht="25.5">
      <c r="A100" s="124" t="s">
        <v>0</v>
      </c>
      <c r="B100" s="116">
        <v>13</v>
      </c>
      <c r="C100" s="116" t="s">
        <v>145</v>
      </c>
      <c r="D100" s="123" t="s">
        <v>5</v>
      </c>
      <c r="E100" s="123" t="s">
        <v>59</v>
      </c>
      <c r="F100" s="116" t="s">
        <v>190</v>
      </c>
      <c r="G100" s="105">
        <v>41240</v>
      </c>
      <c r="H100" s="105"/>
      <c r="I100" s="110">
        <f t="shared" si="14"/>
        <v>1</v>
      </c>
      <c r="J100" s="110">
        <f t="shared" si="14"/>
        <v>1</v>
      </c>
      <c r="K100" s="110">
        <f t="shared" si="14"/>
        <v>1</v>
      </c>
    </row>
    <row r="101" spans="1:11" ht="23.25" thickBot="1">
      <c r="A101" s="138" t="s">
        <v>9</v>
      </c>
      <c r="B101" s="116">
        <v>13</v>
      </c>
      <c r="C101" s="116" t="s">
        <v>145</v>
      </c>
      <c r="D101" s="123" t="s">
        <v>5</v>
      </c>
      <c r="E101" s="123" t="s">
        <v>59</v>
      </c>
      <c r="F101" s="116" t="s">
        <v>190</v>
      </c>
      <c r="G101" s="105">
        <v>41240</v>
      </c>
      <c r="H101" s="105" t="s">
        <v>10</v>
      </c>
      <c r="I101" s="110">
        <f t="shared" si="14"/>
        <v>1</v>
      </c>
      <c r="J101" s="110">
        <f t="shared" si="14"/>
        <v>1</v>
      </c>
      <c r="K101" s="110">
        <f t="shared" si="14"/>
        <v>1</v>
      </c>
    </row>
    <row r="102" spans="1:11">
      <c r="A102" s="180" t="s">
        <v>11</v>
      </c>
      <c r="B102" s="116">
        <v>13</v>
      </c>
      <c r="C102" s="116" t="s">
        <v>145</v>
      </c>
      <c r="D102" s="123" t="s">
        <v>5</v>
      </c>
      <c r="E102" s="123" t="s">
        <v>59</v>
      </c>
      <c r="F102" s="116" t="s">
        <v>190</v>
      </c>
      <c r="G102" s="105">
        <v>41240</v>
      </c>
      <c r="H102" s="105">
        <v>730</v>
      </c>
      <c r="I102" s="110">
        <f>'Приложение 2'!J102</f>
        <v>1</v>
      </c>
      <c r="J102" s="110">
        <f>'Приложение 2'!K102</f>
        <v>1</v>
      </c>
      <c r="K102" s="110">
        <f>'Приложение 2'!L102</f>
        <v>1</v>
      </c>
    </row>
    <row r="103" spans="1:11">
      <c r="A103" s="126" t="s">
        <v>147</v>
      </c>
      <c r="B103" s="78" t="s">
        <v>14</v>
      </c>
      <c r="C103" s="78" t="s">
        <v>14</v>
      </c>
      <c r="D103" s="78"/>
      <c r="E103" s="78"/>
      <c r="F103" s="116"/>
      <c r="G103" s="105"/>
      <c r="H103" s="105"/>
      <c r="I103" s="110">
        <f>I104</f>
        <v>0</v>
      </c>
      <c r="J103" s="194">
        <f t="shared" ref="J103:K105" si="15">J104</f>
        <v>47.7</v>
      </c>
      <c r="K103" s="194">
        <f t="shared" si="15"/>
        <v>96.9</v>
      </c>
    </row>
    <row r="104" spans="1:11" ht="33.75">
      <c r="A104" s="61" t="s">
        <v>48</v>
      </c>
      <c r="B104" s="78" t="s">
        <v>14</v>
      </c>
      <c r="C104" s="78" t="s">
        <v>14</v>
      </c>
      <c r="D104" s="78" t="s">
        <v>5</v>
      </c>
      <c r="E104" s="78"/>
      <c r="F104" s="116"/>
      <c r="G104" s="105"/>
      <c r="H104" s="105"/>
      <c r="I104" s="110">
        <f>I105</f>
        <v>0</v>
      </c>
      <c r="J104" s="110">
        <f t="shared" si="15"/>
        <v>47.7</v>
      </c>
      <c r="K104" s="110">
        <f t="shared" si="15"/>
        <v>96.9</v>
      </c>
    </row>
    <row r="105" spans="1:11" ht="22.5">
      <c r="A105" s="61" t="s">
        <v>226</v>
      </c>
      <c r="B105" s="78" t="s">
        <v>14</v>
      </c>
      <c r="C105" s="78" t="s">
        <v>14</v>
      </c>
      <c r="D105" s="78" t="s">
        <v>5</v>
      </c>
      <c r="E105" s="78" t="s">
        <v>59</v>
      </c>
      <c r="F105" s="116"/>
      <c r="G105" s="105"/>
      <c r="H105" s="105"/>
      <c r="I105" s="110">
        <f>I106</f>
        <v>0</v>
      </c>
      <c r="J105" s="110">
        <f t="shared" si="15"/>
        <v>47.7</v>
      </c>
      <c r="K105" s="110">
        <f t="shared" si="15"/>
        <v>96.9</v>
      </c>
    </row>
    <row r="106" spans="1:11">
      <c r="A106" s="186" t="s">
        <v>147</v>
      </c>
      <c r="B106" s="78" t="s">
        <v>14</v>
      </c>
      <c r="C106" s="78" t="s">
        <v>14</v>
      </c>
      <c r="D106" s="78" t="s">
        <v>5</v>
      </c>
      <c r="E106" s="78" t="s">
        <v>59</v>
      </c>
      <c r="F106" s="78" t="s">
        <v>189</v>
      </c>
      <c r="G106" s="78" t="s">
        <v>15</v>
      </c>
      <c r="H106" s="105"/>
      <c r="I106" s="118">
        <f>I107</f>
        <v>0</v>
      </c>
      <c r="J106" s="118">
        <f>J107</f>
        <v>47.7</v>
      </c>
      <c r="K106" s="118">
        <f>K107</f>
        <v>96.9</v>
      </c>
    </row>
    <row r="107" spans="1:11">
      <c r="A107" s="120" t="s">
        <v>207</v>
      </c>
      <c r="B107" s="78" t="s">
        <v>14</v>
      </c>
      <c r="C107" s="78" t="s">
        <v>14</v>
      </c>
      <c r="D107" s="78" t="s">
        <v>5</v>
      </c>
      <c r="E107" s="78" t="s">
        <v>59</v>
      </c>
      <c r="F107" s="78" t="s">
        <v>189</v>
      </c>
      <c r="G107" s="78" t="s">
        <v>15</v>
      </c>
      <c r="H107" s="107" t="s">
        <v>208</v>
      </c>
      <c r="I107" s="118">
        <v>0</v>
      </c>
      <c r="J107" s="118">
        <f>J108</f>
        <v>47.7</v>
      </c>
      <c r="K107" s="118">
        <f>K108</f>
        <v>96.9</v>
      </c>
    </row>
    <row r="108" spans="1:11">
      <c r="A108" s="75" t="s">
        <v>215</v>
      </c>
      <c r="B108" s="78" t="s">
        <v>14</v>
      </c>
      <c r="C108" s="78" t="s">
        <v>14</v>
      </c>
      <c r="D108" s="78" t="s">
        <v>5</v>
      </c>
      <c r="E108" s="78" t="s">
        <v>59</v>
      </c>
      <c r="F108" s="78" t="s">
        <v>189</v>
      </c>
      <c r="G108" s="78" t="s">
        <v>15</v>
      </c>
      <c r="H108" s="107" t="s">
        <v>216</v>
      </c>
      <c r="I108" s="118">
        <f>'Приложение 2'!J108</f>
        <v>0</v>
      </c>
      <c r="J108" s="118">
        <f>'Приложение 2'!K108</f>
        <v>47.7</v>
      </c>
      <c r="K108" s="118">
        <f>'Приложение 2'!L108</f>
        <v>96.9</v>
      </c>
    </row>
    <row r="109" spans="1:11">
      <c r="A109" s="127"/>
      <c r="B109" s="78"/>
      <c r="C109" s="78"/>
      <c r="D109" s="78"/>
      <c r="E109" s="78"/>
      <c r="F109" s="116"/>
      <c r="G109" s="116"/>
      <c r="H109" s="107"/>
      <c r="I109" s="118"/>
      <c r="J109" s="118"/>
      <c r="K109" s="118"/>
    </row>
    <row r="110" spans="1:11">
      <c r="A110" s="127"/>
      <c r="B110" s="78"/>
      <c r="C110" s="78"/>
      <c r="D110" s="78"/>
      <c r="E110" s="78"/>
      <c r="F110" s="116"/>
      <c r="G110" s="116"/>
      <c r="H110" s="107"/>
      <c r="I110" s="118"/>
      <c r="J110" s="118"/>
      <c r="K110" s="118"/>
    </row>
    <row r="111" spans="1:11">
      <c r="A111" s="115"/>
      <c r="B111" s="78"/>
      <c r="C111" s="78"/>
      <c r="D111" s="78"/>
      <c r="E111" s="78"/>
      <c r="F111" s="116"/>
      <c r="G111" s="116"/>
      <c r="H111" s="107"/>
      <c r="I111" s="118"/>
      <c r="J111" s="118"/>
      <c r="K111" s="118"/>
    </row>
  </sheetData>
  <autoFilter ref="A6:K108"/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A111 A8 A106:A107 A25 G89:H105 B8:E9 B96:E97 A103 B103:F105 A39:A56 B98:C102 B106:H111 F96:F102 A69:A82 B27:H38 A37 A100 A59:A60 D39:H58 A67 A27:A34 A84:A88 A89:F95 A64 B10:C14 A20:A21 A10:A15 A17:A18 B59:H88 F8:H26 D10:E26">
    <cfRule type="expression" dxfId="70" priority="1" stopIfTrue="1">
      <formula>$C8=""</formula>
    </cfRule>
    <cfRule type="expression" dxfId="69" priority="2" stopIfTrue="1">
      <formula>$G8&lt;&gt;""</formula>
    </cfRule>
  </conditionalFormatting>
  <conditionalFormatting sqref="A61 A104 D98:E102 A98 A16">
    <cfRule type="expression" dxfId="68" priority="3" stopIfTrue="1">
      <formula>$C16=""</formula>
    </cfRule>
    <cfRule type="expression" dxfId="67" priority="4" stopIfTrue="1">
      <formula>$D16&lt;&gt;""</formula>
    </cfRule>
  </conditionalFormatting>
  <conditionalFormatting sqref="A108 A35 A83 A57 A22:A23 A105 A99">
    <cfRule type="expression" dxfId="66" priority="5" stopIfTrue="1">
      <formula>$C22=""</formula>
    </cfRule>
    <cfRule type="expression" dxfId="65" priority="6" stopIfTrue="1">
      <formula>$F22&lt;&gt;""</formula>
    </cfRule>
  </conditionalFormatting>
  <conditionalFormatting sqref="A24">
    <cfRule type="expression" dxfId="64" priority="7" stopIfTrue="1">
      <formula>$H24=""</formula>
    </cfRule>
    <cfRule type="expression" dxfId="63" priority="8" stopIfTrue="1">
      <formula>#REF!&lt;&gt;""</formula>
    </cfRule>
    <cfRule type="expression" dxfId="62" priority="9" stopIfTrue="1">
      <formula>AND(#REF!="",$H24&lt;&gt;"")</formula>
    </cfRule>
  </conditionalFormatting>
  <conditionalFormatting sqref="B22:C26">
    <cfRule type="expression" dxfId="61" priority="10" stopIfTrue="1">
      <formula>$H22=""</formula>
    </cfRule>
    <cfRule type="expression" dxfId="60" priority="11" stopIfTrue="1">
      <formula>#REF!&lt;&gt;""</formula>
    </cfRule>
    <cfRule type="expression" dxfId="59" priority="12" stopIfTrue="1">
      <formula>AND(#REF!="",$H22&lt;&gt;"")</formula>
    </cfRule>
  </conditionalFormatting>
  <conditionalFormatting sqref="A96 A102">
    <cfRule type="expression" dxfId="58" priority="13" stopIfTrue="1">
      <formula>$G96=""</formula>
    </cfRule>
    <cfRule type="expression" dxfId="57" priority="14" stopIfTrue="1">
      <formula>#REF!&lt;&gt;""</formula>
    </cfRule>
    <cfRule type="expression" dxfId="56" priority="15" stopIfTrue="1">
      <formula>AND($H96="",$G96&lt;&gt;"")</formula>
    </cfRule>
  </conditionalFormatting>
  <conditionalFormatting sqref="B45:C51 B39:C43">
    <cfRule type="expression" dxfId="55" priority="16" stopIfTrue="1">
      <formula>$H39=""</formula>
    </cfRule>
    <cfRule type="expression" dxfId="54" priority="17" stopIfTrue="1">
      <formula>#REF!&lt;&gt;""</formula>
    </cfRule>
    <cfRule type="expression" dxfId="53" priority="18" stopIfTrue="1">
      <formula>AND($M39="",$H39&lt;&gt;"")</formula>
    </cfRule>
  </conditionalFormatting>
  <conditionalFormatting sqref="B44:C44 B52:C52 B55:C58">
    <cfRule type="expression" dxfId="52" priority="19" stopIfTrue="1">
      <formula>$H44=""</formula>
    </cfRule>
    <cfRule type="expression" dxfId="51" priority="20" stopIfTrue="1">
      <formula>#REF!&lt;&gt;""</formula>
    </cfRule>
    <cfRule type="expression" dxfId="50" priority="21" stopIfTrue="1">
      <formula>AND($M43="",$H44&lt;&gt;"")</formula>
    </cfRule>
  </conditionalFormatting>
  <conditionalFormatting sqref="B53:C54">
    <cfRule type="expression" dxfId="49" priority="22" stopIfTrue="1">
      <formula>$H53=""</formula>
    </cfRule>
    <cfRule type="expression" dxfId="48" priority="23" stopIfTrue="1">
      <formula>#REF!&lt;&gt;""</formula>
    </cfRule>
    <cfRule type="expression" dxfId="47" priority="24" stopIfTrue="1">
      <formula>AND($M51="",$H53&lt;&gt;"")</formula>
    </cfRule>
  </conditionalFormatting>
  <conditionalFormatting sqref="B15:C15">
    <cfRule type="expression" dxfId="46" priority="25" stopIfTrue="1">
      <formula>$H15=""</formula>
    </cfRule>
    <cfRule type="expression" dxfId="45" priority="26" stopIfTrue="1">
      <formula>#REF!&lt;&gt;""</formula>
    </cfRule>
    <cfRule type="expression" dxfId="44" priority="27" stopIfTrue="1">
      <formula>AND(#REF!="",$H15&lt;&gt;"")</formula>
    </cfRule>
  </conditionalFormatting>
  <conditionalFormatting sqref="A62:A63">
    <cfRule type="expression" dxfId="43" priority="28" stopIfTrue="1">
      <formula>#REF!=""</formula>
    </cfRule>
    <cfRule type="expression" dxfId="42" priority="29" stopIfTrue="1">
      <formula>#REF!&lt;&gt;""</formula>
    </cfRule>
  </conditionalFormatting>
  <conditionalFormatting sqref="B16:C21">
    <cfRule type="expression" dxfId="41" priority="59" stopIfTrue="1">
      <formula>$H16=""</formula>
    </cfRule>
    <cfRule type="expression" dxfId="40" priority="60" stopIfTrue="1">
      <formula>#REF!&lt;&gt;""</formula>
    </cfRule>
    <cfRule type="expression" dxfId="39" priority="61" stopIfTrue="1">
      <formula>AND(#REF!="",$H16&lt;&gt;"")</formula>
    </cfRule>
  </conditionalFormatting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35"/>
  <sheetViews>
    <sheetView view="pageBreakPreview" topLeftCell="A22" zoomScaleSheetLayoutView="100" workbookViewId="0">
      <selection activeCell="O131" sqref="O131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3320312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2" width="14" customWidth="1"/>
    <col min="14" max="14" width="15.6640625" bestFit="1" customWidth="1"/>
  </cols>
  <sheetData>
    <row r="1" spans="1:12" ht="143.25" customHeight="1">
      <c r="A1" s="1" t="s">
        <v>51</v>
      </c>
      <c r="B1" s="2" t="s">
        <v>51</v>
      </c>
      <c r="C1" s="2" t="s">
        <v>51</v>
      </c>
      <c r="D1" s="2" t="s">
        <v>51</v>
      </c>
      <c r="E1" s="2" t="s">
        <v>51</v>
      </c>
      <c r="F1" s="2" t="s">
        <v>51</v>
      </c>
      <c r="G1" s="2" t="s">
        <v>51</v>
      </c>
      <c r="H1" s="2" t="s">
        <v>51</v>
      </c>
      <c r="I1" s="215" t="s">
        <v>290</v>
      </c>
      <c r="J1" s="216"/>
      <c r="K1" s="216"/>
      <c r="L1" s="216"/>
    </row>
    <row r="2" spans="1:12" ht="129.75" customHeight="1">
      <c r="A2" s="217" t="s">
        <v>282</v>
      </c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</row>
    <row r="3" spans="1:12" ht="15" customHeight="1">
      <c r="A3" s="3" t="s">
        <v>51</v>
      </c>
      <c r="B3" s="3" t="s">
        <v>51</v>
      </c>
      <c r="C3" s="3" t="s">
        <v>51</v>
      </c>
      <c r="D3" s="3" t="s">
        <v>51</v>
      </c>
      <c r="E3" s="3" t="s">
        <v>51</v>
      </c>
      <c r="F3" s="3" t="s">
        <v>51</v>
      </c>
      <c r="G3" s="3" t="s">
        <v>51</v>
      </c>
      <c r="H3" s="3" t="s">
        <v>51</v>
      </c>
      <c r="I3" s="218" t="s">
        <v>52</v>
      </c>
      <c r="J3" s="218"/>
      <c r="K3" s="218"/>
      <c r="L3" s="218"/>
    </row>
    <row r="4" spans="1:12" ht="19.5" customHeight="1">
      <c r="A4" s="219" t="s">
        <v>53</v>
      </c>
      <c r="B4" s="219" t="s">
        <v>56</v>
      </c>
      <c r="C4" s="219"/>
      <c r="D4" s="219"/>
      <c r="E4" s="219"/>
      <c r="F4" s="219" t="s">
        <v>73</v>
      </c>
      <c r="G4" s="219" t="s">
        <v>54</v>
      </c>
      <c r="H4" s="219" t="s">
        <v>55</v>
      </c>
      <c r="I4" s="219" t="s">
        <v>72</v>
      </c>
      <c r="J4" s="219" t="s">
        <v>58</v>
      </c>
      <c r="K4" s="219"/>
      <c r="L4" s="219"/>
    </row>
    <row r="5" spans="1:12" ht="14.85" customHeight="1">
      <c r="A5" s="219" t="s">
        <v>51</v>
      </c>
      <c r="B5" s="219" t="s">
        <v>51</v>
      </c>
      <c r="C5" s="219"/>
      <c r="D5" s="219"/>
      <c r="E5" s="219"/>
      <c r="F5" s="219" t="s">
        <v>51</v>
      </c>
      <c r="G5" s="219" t="s">
        <v>51</v>
      </c>
      <c r="H5" s="219" t="s">
        <v>51</v>
      </c>
      <c r="I5" s="219" t="s">
        <v>51</v>
      </c>
      <c r="J5" s="23" t="s">
        <v>272</v>
      </c>
      <c r="K5" s="23" t="s">
        <v>273</v>
      </c>
      <c r="L5" s="23" t="s">
        <v>278</v>
      </c>
    </row>
    <row r="6" spans="1:12" ht="13.7" customHeight="1">
      <c r="A6" s="6" t="s">
        <v>59</v>
      </c>
      <c r="B6" s="6" t="s">
        <v>60</v>
      </c>
      <c r="C6" s="6" t="s">
        <v>61</v>
      </c>
      <c r="D6" s="6" t="s">
        <v>62</v>
      </c>
      <c r="E6" s="6" t="s">
        <v>63</v>
      </c>
      <c r="F6" s="6" t="s">
        <v>64</v>
      </c>
      <c r="G6" s="6" t="s">
        <v>65</v>
      </c>
      <c r="H6" s="6" t="s">
        <v>66</v>
      </c>
      <c r="I6" s="6" t="s">
        <v>67</v>
      </c>
      <c r="J6" s="6" t="s">
        <v>68</v>
      </c>
      <c r="K6" s="6" t="s">
        <v>69</v>
      </c>
      <c r="L6" s="6" t="s">
        <v>71</v>
      </c>
    </row>
    <row r="7" spans="1:12" ht="13.7" customHeight="1">
      <c r="A7" s="128" t="s">
        <v>70</v>
      </c>
      <c r="B7" s="129"/>
      <c r="C7" s="129"/>
      <c r="D7" s="129"/>
      <c r="E7" s="129" t="s">
        <v>51</v>
      </c>
      <c r="F7" s="129"/>
      <c r="G7" s="129"/>
      <c r="H7" s="129"/>
      <c r="I7" s="104" t="s">
        <v>51</v>
      </c>
      <c r="J7" s="114">
        <f>J8</f>
        <v>3345.2</v>
      </c>
      <c r="K7" s="114">
        <f>K8</f>
        <v>2025.6999999999998</v>
      </c>
      <c r="L7" s="114">
        <f>L8</f>
        <v>2103.5</v>
      </c>
    </row>
    <row r="8" spans="1:12" ht="60">
      <c r="A8" s="187" t="s">
        <v>243</v>
      </c>
      <c r="B8" s="78"/>
      <c r="C8" s="78"/>
      <c r="D8" s="78"/>
      <c r="E8" s="77"/>
      <c r="F8" s="105"/>
      <c r="G8" s="105"/>
      <c r="H8" s="78"/>
      <c r="I8" s="105"/>
      <c r="J8" s="114">
        <f>J9+J17+J52+J60+J92</f>
        <v>3345.2</v>
      </c>
      <c r="K8" s="114">
        <f>K9+K17+K52+K60+K92</f>
        <v>2025.6999999999998</v>
      </c>
      <c r="L8" s="114">
        <f>L9+L17+L52+L60+L92</f>
        <v>2103.5</v>
      </c>
    </row>
    <row r="9" spans="1:12" ht="56.25">
      <c r="A9" s="188" t="s">
        <v>238</v>
      </c>
      <c r="B9" s="78">
        <v>13</v>
      </c>
      <c r="C9" s="78"/>
      <c r="D9" s="78"/>
      <c r="E9" s="77"/>
      <c r="F9" s="105"/>
      <c r="G9" s="105"/>
      <c r="H9" s="78"/>
      <c r="I9" s="105"/>
      <c r="J9" s="108">
        <f>J10</f>
        <v>254</v>
      </c>
      <c r="K9" s="108">
        <f>K10</f>
        <v>150</v>
      </c>
      <c r="L9" s="108">
        <f>L10</f>
        <v>150</v>
      </c>
    </row>
    <row r="10" spans="1:12" ht="25.5">
      <c r="A10" s="119" t="s">
        <v>221</v>
      </c>
      <c r="B10" s="78">
        <v>13</v>
      </c>
      <c r="C10" s="78">
        <v>0</v>
      </c>
      <c r="D10" s="78" t="s">
        <v>189</v>
      </c>
      <c r="E10" s="77"/>
      <c r="F10" s="105"/>
      <c r="G10" s="105"/>
      <c r="H10" s="78"/>
      <c r="I10" s="105"/>
      <c r="J10" s="108">
        <f t="shared" ref="J10:L15" si="0">J11</f>
        <v>254</v>
      </c>
      <c r="K10" s="108">
        <f t="shared" si="0"/>
        <v>150</v>
      </c>
      <c r="L10" s="108">
        <f t="shared" si="0"/>
        <v>150</v>
      </c>
    </row>
    <row r="11" spans="1:12" ht="202.5">
      <c r="A11" s="196" t="s">
        <v>271</v>
      </c>
      <c r="B11" s="78">
        <v>13</v>
      </c>
      <c r="C11" s="78" t="s">
        <v>285</v>
      </c>
      <c r="D11" s="78" t="s">
        <v>189</v>
      </c>
      <c r="E11" s="77" t="s">
        <v>286</v>
      </c>
      <c r="F11" s="105"/>
      <c r="G11" s="105"/>
      <c r="H11" s="78"/>
      <c r="I11" s="105"/>
      <c r="J11" s="108">
        <f t="shared" si="0"/>
        <v>254</v>
      </c>
      <c r="K11" s="108">
        <f t="shared" si="0"/>
        <v>150</v>
      </c>
      <c r="L11" s="108">
        <f t="shared" si="0"/>
        <v>150</v>
      </c>
    </row>
    <row r="12" spans="1:12" ht="33.75">
      <c r="A12" s="75" t="s">
        <v>198</v>
      </c>
      <c r="B12" s="78">
        <v>13</v>
      </c>
      <c r="C12" s="78" t="s">
        <v>285</v>
      </c>
      <c r="D12" s="78" t="s">
        <v>189</v>
      </c>
      <c r="E12" s="77" t="s">
        <v>286</v>
      </c>
      <c r="F12" s="105" t="s">
        <v>199</v>
      </c>
      <c r="G12" s="105"/>
      <c r="H12" s="78"/>
      <c r="I12" s="105"/>
      <c r="J12" s="108">
        <f t="shared" si="0"/>
        <v>254</v>
      </c>
      <c r="K12" s="108">
        <f t="shared" si="0"/>
        <v>150</v>
      </c>
      <c r="L12" s="108">
        <f t="shared" si="0"/>
        <v>150</v>
      </c>
    </row>
    <row r="13" spans="1:12" ht="33.75">
      <c r="A13" s="115" t="s">
        <v>200</v>
      </c>
      <c r="B13" s="78">
        <v>13</v>
      </c>
      <c r="C13" s="78" t="s">
        <v>285</v>
      </c>
      <c r="D13" s="78" t="s">
        <v>189</v>
      </c>
      <c r="E13" s="77" t="s">
        <v>286</v>
      </c>
      <c r="F13" s="105" t="s">
        <v>201</v>
      </c>
      <c r="G13" s="105"/>
      <c r="H13" s="78"/>
      <c r="I13" s="105"/>
      <c r="J13" s="108">
        <f>J14</f>
        <v>254</v>
      </c>
      <c r="K13" s="108">
        <f t="shared" si="0"/>
        <v>150</v>
      </c>
      <c r="L13" s="108">
        <f t="shared" si="0"/>
        <v>150</v>
      </c>
    </row>
    <row r="14" spans="1:12">
      <c r="A14" s="119" t="s">
        <v>218</v>
      </c>
      <c r="B14" s="78">
        <v>13</v>
      </c>
      <c r="C14" s="78" t="s">
        <v>285</v>
      </c>
      <c r="D14" s="78" t="s">
        <v>189</v>
      </c>
      <c r="E14" s="77" t="s">
        <v>286</v>
      </c>
      <c r="F14" s="105" t="s">
        <v>201</v>
      </c>
      <c r="G14" s="105" t="s">
        <v>197</v>
      </c>
      <c r="H14" s="78"/>
      <c r="I14" s="105"/>
      <c r="J14" s="108">
        <f>J15</f>
        <v>254</v>
      </c>
      <c r="K14" s="108">
        <f t="shared" si="0"/>
        <v>150</v>
      </c>
      <c r="L14" s="108">
        <f t="shared" si="0"/>
        <v>150</v>
      </c>
    </row>
    <row r="15" spans="1:12">
      <c r="A15" s="130" t="s">
        <v>138</v>
      </c>
      <c r="B15" s="78">
        <v>13</v>
      </c>
      <c r="C15" s="78" t="s">
        <v>285</v>
      </c>
      <c r="D15" s="78" t="s">
        <v>189</v>
      </c>
      <c r="E15" s="77" t="s">
        <v>286</v>
      </c>
      <c r="F15" s="105" t="s">
        <v>201</v>
      </c>
      <c r="G15" s="105" t="s">
        <v>197</v>
      </c>
      <c r="H15" s="78" t="s">
        <v>219</v>
      </c>
      <c r="I15" s="105"/>
      <c r="J15" s="108">
        <f>J16</f>
        <v>254</v>
      </c>
      <c r="K15" s="108">
        <f t="shared" si="0"/>
        <v>150</v>
      </c>
      <c r="L15" s="108">
        <f t="shared" si="0"/>
        <v>150</v>
      </c>
    </row>
    <row r="16" spans="1:12" ht="45">
      <c r="A16" s="120" t="s">
        <v>243</v>
      </c>
      <c r="B16" s="78">
        <v>13</v>
      </c>
      <c r="C16" s="78" t="s">
        <v>285</v>
      </c>
      <c r="D16" s="78" t="s">
        <v>189</v>
      </c>
      <c r="E16" s="77" t="s">
        <v>286</v>
      </c>
      <c r="F16" s="105" t="s">
        <v>201</v>
      </c>
      <c r="G16" s="105" t="s">
        <v>197</v>
      </c>
      <c r="H16" s="78" t="s">
        <v>219</v>
      </c>
      <c r="I16" s="105" t="s">
        <v>229</v>
      </c>
      <c r="J16" s="118">
        <f>'Приложение 2'!J75</f>
        <v>254</v>
      </c>
      <c r="K16" s="118">
        <f>'Приложение 2'!K75</f>
        <v>150</v>
      </c>
      <c r="L16" s="118">
        <f>'Приложение 2'!L75</f>
        <v>150</v>
      </c>
    </row>
    <row r="17" spans="1:12" ht="45">
      <c r="A17" s="61" t="s">
        <v>48</v>
      </c>
      <c r="B17" s="78" t="s">
        <v>5</v>
      </c>
      <c r="C17" s="78"/>
      <c r="D17" s="78"/>
      <c r="E17" s="78"/>
      <c r="F17" s="105"/>
      <c r="G17" s="76"/>
      <c r="H17" s="76"/>
      <c r="I17" s="105"/>
      <c r="J17" s="108">
        <f>J18+J32</f>
        <v>268.39999999999998</v>
      </c>
      <c r="K17" s="108">
        <f>K18+K32</f>
        <v>292.5</v>
      </c>
      <c r="L17" s="108">
        <f>L18+L32</f>
        <v>409.1</v>
      </c>
    </row>
    <row r="18" spans="1:12" ht="22.5">
      <c r="A18" s="61" t="s">
        <v>226</v>
      </c>
      <c r="B18" s="78" t="s">
        <v>5</v>
      </c>
      <c r="C18" s="78" t="s">
        <v>59</v>
      </c>
      <c r="D18" s="78"/>
      <c r="E18" s="78"/>
      <c r="F18" s="107"/>
      <c r="G18" s="78"/>
      <c r="H18" s="107"/>
      <c r="I18" s="105"/>
      <c r="J18" s="108">
        <f>J19+J26</f>
        <v>1</v>
      </c>
      <c r="K18" s="108">
        <f>K19+K26</f>
        <v>48.7</v>
      </c>
      <c r="L18" s="108">
        <f>L19+L26</f>
        <v>97.9</v>
      </c>
    </row>
    <row r="19" spans="1:12" ht="45">
      <c r="A19" s="174" t="s">
        <v>227</v>
      </c>
      <c r="B19" s="78" t="s">
        <v>5</v>
      </c>
      <c r="C19" s="78" t="s">
        <v>59</v>
      </c>
      <c r="D19" s="78" t="s">
        <v>189</v>
      </c>
      <c r="E19" s="78"/>
      <c r="F19" s="107"/>
      <c r="G19" s="78"/>
      <c r="H19" s="107"/>
      <c r="I19" s="105"/>
      <c r="J19" s="108">
        <f t="shared" ref="J19:L24" si="1">J20</f>
        <v>0</v>
      </c>
      <c r="K19" s="108">
        <f t="shared" si="1"/>
        <v>47.7</v>
      </c>
      <c r="L19" s="108">
        <f t="shared" si="1"/>
        <v>96.9</v>
      </c>
    </row>
    <row r="20" spans="1:12">
      <c r="A20" s="153" t="s">
        <v>147</v>
      </c>
      <c r="B20" s="78" t="s">
        <v>5</v>
      </c>
      <c r="C20" s="78" t="s">
        <v>59</v>
      </c>
      <c r="D20" s="78" t="s">
        <v>189</v>
      </c>
      <c r="E20" s="78" t="s">
        <v>15</v>
      </c>
      <c r="F20" s="107"/>
      <c r="G20" s="78"/>
      <c r="H20" s="107"/>
      <c r="I20" s="105"/>
      <c r="J20" s="108">
        <f t="shared" si="1"/>
        <v>0</v>
      </c>
      <c r="K20" s="108">
        <f t="shared" si="1"/>
        <v>47.7</v>
      </c>
      <c r="L20" s="108">
        <f t="shared" si="1"/>
        <v>96.9</v>
      </c>
    </row>
    <row r="21" spans="1:12">
      <c r="A21" s="141" t="s">
        <v>207</v>
      </c>
      <c r="B21" s="78" t="s">
        <v>5</v>
      </c>
      <c r="C21" s="78" t="s">
        <v>59</v>
      </c>
      <c r="D21" s="78" t="s">
        <v>189</v>
      </c>
      <c r="E21" s="78" t="s">
        <v>15</v>
      </c>
      <c r="F21" s="107" t="s">
        <v>208</v>
      </c>
      <c r="G21" s="78"/>
      <c r="H21" s="107"/>
      <c r="I21" s="132"/>
      <c r="J21" s="154">
        <f t="shared" si="1"/>
        <v>0</v>
      </c>
      <c r="K21" s="154">
        <f>K22</f>
        <v>47.7</v>
      </c>
      <c r="L21" s="154">
        <f>L22</f>
        <v>96.9</v>
      </c>
    </row>
    <row r="22" spans="1:12">
      <c r="A22" s="75" t="s">
        <v>215</v>
      </c>
      <c r="B22" s="78" t="s">
        <v>5</v>
      </c>
      <c r="C22" s="78" t="s">
        <v>59</v>
      </c>
      <c r="D22" s="78" t="s">
        <v>189</v>
      </c>
      <c r="E22" s="78" t="s">
        <v>15</v>
      </c>
      <c r="F22" s="107" t="s">
        <v>216</v>
      </c>
      <c r="G22" s="78"/>
      <c r="H22" s="107"/>
      <c r="I22" s="132"/>
      <c r="J22" s="154">
        <f t="shared" si="1"/>
        <v>0</v>
      </c>
      <c r="K22" s="154">
        <f t="shared" si="1"/>
        <v>47.7</v>
      </c>
      <c r="L22" s="154">
        <f t="shared" si="1"/>
        <v>96.9</v>
      </c>
    </row>
    <row r="23" spans="1:12">
      <c r="A23" s="125" t="s">
        <v>13</v>
      </c>
      <c r="B23" s="78" t="s">
        <v>5</v>
      </c>
      <c r="C23" s="78" t="s">
        <v>59</v>
      </c>
      <c r="D23" s="78" t="s">
        <v>189</v>
      </c>
      <c r="E23" s="78" t="s">
        <v>15</v>
      </c>
      <c r="F23" s="107" t="s">
        <v>216</v>
      </c>
      <c r="G23" s="78" t="s">
        <v>14</v>
      </c>
      <c r="H23" s="107"/>
      <c r="I23" s="105"/>
      <c r="J23" s="155">
        <f t="shared" si="1"/>
        <v>0</v>
      </c>
      <c r="K23" s="155">
        <f t="shared" si="1"/>
        <v>47.7</v>
      </c>
      <c r="L23" s="155">
        <f t="shared" si="1"/>
        <v>96.9</v>
      </c>
    </row>
    <row r="24" spans="1:12">
      <c r="A24" s="125" t="s">
        <v>13</v>
      </c>
      <c r="B24" s="78" t="s">
        <v>5</v>
      </c>
      <c r="C24" s="78" t="s">
        <v>59</v>
      </c>
      <c r="D24" s="78" t="s">
        <v>189</v>
      </c>
      <c r="E24" s="78" t="s">
        <v>15</v>
      </c>
      <c r="F24" s="107" t="s">
        <v>216</v>
      </c>
      <c r="G24" s="78" t="s">
        <v>14</v>
      </c>
      <c r="H24" s="107" t="s">
        <v>14</v>
      </c>
      <c r="I24" s="132"/>
      <c r="J24" s="108">
        <f t="shared" si="1"/>
        <v>0</v>
      </c>
      <c r="K24" s="108">
        <f t="shared" si="1"/>
        <v>47.7</v>
      </c>
      <c r="L24" s="108">
        <f t="shared" si="1"/>
        <v>96.9</v>
      </c>
    </row>
    <row r="25" spans="1:12" ht="45">
      <c r="A25" s="120" t="s">
        <v>243</v>
      </c>
      <c r="B25" s="78" t="s">
        <v>5</v>
      </c>
      <c r="C25" s="78" t="s">
        <v>59</v>
      </c>
      <c r="D25" s="78" t="s">
        <v>189</v>
      </c>
      <c r="E25" s="78" t="s">
        <v>15</v>
      </c>
      <c r="F25" s="107" t="s">
        <v>216</v>
      </c>
      <c r="G25" s="78" t="s">
        <v>14</v>
      </c>
      <c r="H25" s="107" t="s">
        <v>14</v>
      </c>
      <c r="I25" s="105" t="s">
        <v>229</v>
      </c>
      <c r="J25" s="108">
        <f>'Приложение 3'!I108</f>
        <v>0</v>
      </c>
      <c r="K25" s="108">
        <f>'Приложение 3'!J108</f>
        <v>47.7</v>
      </c>
      <c r="L25" s="108">
        <f>'Приложение 3'!K108</f>
        <v>96.9</v>
      </c>
    </row>
    <row r="26" spans="1:12" ht="28.5" customHeight="1">
      <c r="A26" s="124" t="s">
        <v>0</v>
      </c>
      <c r="B26" s="78" t="s">
        <v>5</v>
      </c>
      <c r="C26" s="78" t="s">
        <v>59</v>
      </c>
      <c r="D26" s="116" t="s">
        <v>190</v>
      </c>
      <c r="E26" s="105">
        <v>41240</v>
      </c>
      <c r="F26" s="107"/>
      <c r="G26" s="78"/>
      <c r="H26" s="107"/>
      <c r="I26" s="105"/>
      <c r="J26" s="108">
        <f>J27</f>
        <v>1</v>
      </c>
      <c r="K26" s="108">
        <f t="shared" ref="K26:L30" si="2">K27</f>
        <v>1</v>
      </c>
      <c r="L26" s="108">
        <f t="shared" si="2"/>
        <v>1</v>
      </c>
    </row>
    <row r="27" spans="1:12" ht="23.25" thickBot="1">
      <c r="A27" s="138" t="s">
        <v>9</v>
      </c>
      <c r="B27" s="78" t="s">
        <v>5</v>
      </c>
      <c r="C27" s="78" t="s">
        <v>59</v>
      </c>
      <c r="D27" s="116" t="s">
        <v>190</v>
      </c>
      <c r="E27" s="105">
        <v>41240</v>
      </c>
      <c r="F27" s="107" t="s">
        <v>10</v>
      </c>
      <c r="G27" s="78"/>
      <c r="H27" s="107"/>
      <c r="I27" s="105"/>
      <c r="J27" s="108">
        <f>J28</f>
        <v>1</v>
      </c>
      <c r="K27" s="108">
        <f t="shared" si="2"/>
        <v>1</v>
      </c>
      <c r="L27" s="108">
        <f t="shared" si="2"/>
        <v>1</v>
      </c>
    </row>
    <row r="28" spans="1:12" ht="25.5">
      <c r="A28" s="180" t="s">
        <v>11</v>
      </c>
      <c r="B28" s="78" t="s">
        <v>5</v>
      </c>
      <c r="C28" s="78" t="s">
        <v>59</v>
      </c>
      <c r="D28" s="116" t="s">
        <v>190</v>
      </c>
      <c r="E28" s="105">
        <v>41240</v>
      </c>
      <c r="F28" s="105">
        <v>730</v>
      </c>
      <c r="G28" s="78"/>
      <c r="H28" s="107"/>
      <c r="I28" s="105"/>
      <c r="J28" s="108">
        <f>J29</f>
        <v>1</v>
      </c>
      <c r="K28" s="108">
        <f t="shared" si="2"/>
        <v>1</v>
      </c>
      <c r="L28" s="108">
        <f t="shared" si="2"/>
        <v>1</v>
      </c>
    </row>
    <row r="29" spans="1:12" ht="25.5">
      <c r="A29" s="180" t="s">
        <v>9</v>
      </c>
      <c r="B29" s="78" t="s">
        <v>5</v>
      </c>
      <c r="C29" s="78" t="s">
        <v>59</v>
      </c>
      <c r="D29" s="116" t="s">
        <v>190</v>
      </c>
      <c r="E29" s="105">
        <v>41240</v>
      </c>
      <c r="F29" s="105">
        <v>730</v>
      </c>
      <c r="G29" s="78" t="s">
        <v>50</v>
      </c>
      <c r="H29" s="107"/>
      <c r="I29" s="105"/>
      <c r="J29" s="108">
        <f>J30</f>
        <v>1</v>
      </c>
      <c r="K29" s="108">
        <f t="shared" si="2"/>
        <v>1</v>
      </c>
      <c r="L29" s="108">
        <f t="shared" si="2"/>
        <v>1</v>
      </c>
    </row>
    <row r="30" spans="1:12" ht="23.25" thickBot="1">
      <c r="A30" s="138" t="s">
        <v>239</v>
      </c>
      <c r="B30" s="78" t="s">
        <v>5</v>
      </c>
      <c r="C30" s="78" t="s">
        <v>59</v>
      </c>
      <c r="D30" s="116" t="s">
        <v>190</v>
      </c>
      <c r="E30" s="105">
        <v>41240</v>
      </c>
      <c r="F30" s="105">
        <v>730</v>
      </c>
      <c r="G30" s="78" t="s">
        <v>50</v>
      </c>
      <c r="H30" s="107" t="s">
        <v>189</v>
      </c>
      <c r="I30" s="105"/>
      <c r="J30" s="108">
        <f>J31</f>
        <v>1</v>
      </c>
      <c r="K30" s="108">
        <f t="shared" si="2"/>
        <v>1</v>
      </c>
      <c r="L30" s="108">
        <f t="shared" si="2"/>
        <v>1</v>
      </c>
    </row>
    <row r="31" spans="1:12" ht="45">
      <c r="A31" s="120" t="s">
        <v>243</v>
      </c>
      <c r="B31" s="78" t="s">
        <v>5</v>
      </c>
      <c r="C31" s="78" t="s">
        <v>59</v>
      </c>
      <c r="D31" s="116" t="s">
        <v>190</v>
      </c>
      <c r="E31" s="105">
        <v>41240</v>
      </c>
      <c r="F31" s="105">
        <v>730</v>
      </c>
      <c r="G31" s="78" t="s">
        <v>50</v>
      </c>
      <c r="H31" s="107" t="s">
        <v>189</v>
      </c>
      <c r="I31" s="105" t="s">
        <v>229</v>
      </c>
      <c r="J31" s="108">
        <f>'Приложение 2'!J102</f>
        <v>1</v>
      </c>
      <c r="K31" s="108">
        <f>'Приложение 2'!K102</f>
        <v>1</v>
      </c>
      <c r="L31" s="108">
        <f>'Приложение 2'!L102</f>
        <v>1</v>
      </c>
    </row>
    <row r="32" spans="1:12" ht="33.75">
      <c r="A32" s="120" t="s">
        <v>12</v>
      </c>
      <c r="B32" s="78" t="s">
        <v>5</v>
      </c>
      <c r="C32" s="78" t="s">
        <v>59</v>
      </c>
      <c r="D32" s="78"/>
      <c r="E32" s="78"/>
      <c r="F32" s="105"/>
      <c r="G32" s="76"/>
      <c r="H32" s="76"/>
      <c r="I32" s="105"/>
      <c r="J32" s="108">
        <f>J33+J40</f>
        <v>267.39999999999998</v>
      </c>
      <c r="K32" s="108">
        <f>K33+K40</f>
        <v>243.79999999999998</v>
      </c>
      <c r="L32" s="108">
        <f>L33+L40</f>
        <v>311.2</v>
      </c>
    </row>
    <row r="33" spans="1:12" ht="45">
      <c r="A33" s="201" t="s">
        <v>276</v>
      </c>
      <c r="B33" s="78" t="s">
        <v>5</v>
      </c>
      <c r="C33" s="78" t="s">
        <v>59</v>
      </c>
      <c r="D33" s="78" t="s">
        <v>189</v>
      </c>
      <c r="E33" s="131"/>
      <c r="F33" s="105"/>
      <c r="G33" s="76"/>
      <c r="H33" s="76"/>
      <c r="I33" s="105"/>
      <c r="J33" s="108">
        <f t="shared" ref="J33:J38" si="3">J34</f>
        <v>50</v>
      </c>
      <c r="K33" s="108">
        <f t="shared" ref="K33:L38" si="4">K34</f>
        <v>0</v>
      </c>
      <c r="L33" s="108">
        <f t="shared" si="4"/>
        <v>0</v>
      </c>
    </row>
    <row r="34" spans="1:12" ht="56.25">
      <c r="A34" s="201" t="s">
        <v>277</v>
      </c>
      <c r="B34" s="78" t="s">
        <v>5</v>
      </c>
      <c r="C34" s="78" t="s">
        <v>59</v>
      </c>
      <c r="D34" s="78" t="s">
        <v>189</v>
      </c>
      <c r="E34" s="131" t="s">
        <v>274</v>
      </c>
      <c r="F34" s="105"/>
      <c r="G34" s="76"/>
      <c r="H34" s="76"/>
      <c r="I34" s="105"/>
      <c r="J34" s="108">
        <f t="shared" si="3"/>
        <v>50</v>
      </c>
      <c r="K34" s="108">
        <f t="shared" si="4"/>
        <v>0</v>
      </c>
      <c r="L34" s="108">
        <f t="shared" si="4"/>
        <v>0</v>
      </c>
    </row>
    <row r="35" spans="1:12" ht="78.75">
      <c r="A35" s="115" t="s">
        <v>192</v>
      </c>
      <c r="B35" s="78" t="s">
        <v>5</v>
      </c>
      <c r="C35" s="78" t="s">
        <v>59</v>
      </c>
      <c r="D35" s="78" t="s">
        <v>189</v>
      </c>
      <c r="E35" s="131" t="s">
        <v>274</v>
      </c>
      <c r="F35" s="105" t="s">
        <v>193</v>
      </c>
      <c r="G35" s="76"/>
      <c r="H35" s="76"/>
      <c r="I35" s="105"/>
      <c r="J35" s="108">
        <f t="shared" si="3"/>
        <v>50</v>
      </c>
      <c r="K35" s="108">
        <f t="shared" si="4"/>
        <v>0</v>
      </c>
      <c r="L35" s="108">
        <f t="shared" si="4"/>
        <v>0</v>
      </c>
    </row>
    <row r="36" spans="1:12" ht="33.75">
      <c r="A36" s="117" t="s">
        <v>194</v>
      </c>
      <c r="B36" s="78" t="s">
        <v>5</v>
      </c>
      <c r="C36" s="78" t="s">
        <v>59</v>
      </c>
      <c r="D36" s="78" t="s">
        <v>189</v>
      </c>
      <c r="E36" s="131" t="s">
        <v>274</v>
      </c>
      <c r="F36" s="105" t="s">
        <v>195</v>
      </c>
      <c r="G36" s="76"/>
      <c r="H36" s="76"/>
      <c r="I36" s="105"/>
      <c r="J36" s="108">
        <f t="shared" si="3"/>
        <v>50</v>
      </c>
      <c r="K36" s="108">
        <f t="shared" si="4"/>
        <v>0</v>
      </c>
      <c r="L36" s="108">
        <f t="shared" si="4"/>
        <v>0</v>
      </c>
    </row>
    <row r="37" spans="1:12">
      <c r="A37" s="139" t="s">
        <v>188</v>
      </c>
      <c r="B37" s="78" t="s">
        <v>5</v>
      </c>
      <c r="C37" s="78" t="s">
        <v>59</v>
      </c>
      <c r="D37" s="78" t="s">
        <v>189</v>
      </c>
      <c r="E37" s="131" t="s">
        <v>274</v>
      </c>
      <c r="F37" s="105" t="s">
        <v>195</v>
      </c>
      <c r="G37" s="76" t="s">
        <v>189</v>
      </c>
      <c r="H37" s="76"/>
      <c r="I37" s="105"/>
      <c r="J37" s="108">
        <f t="shared" si="3"/>
        <v>50</v>
      </c>
      <c r="K37" s="108">
        <f t="shared" si="4"/>
        <v>0</v>
      </c>
      <c r="L37" s="108">
        <f t="shared" si="4"/>
        <v>0</v>
      </c>
    </row>
    <row r="38" spans="1:12" ht="56.25">
      <c r="A38" s="140" t="s">
        <v>196</v>
      </c>
      <c r="B38" s="78" t="s">
        <v>5</v>
      </c>
      <c r="C38" s="78" t="s">
        <v>59</v>
      </c>
      <c r="D38" s="78" t="s">
        <v>189</v>
      </c>
      <c r="E38" s="131" t="s">
        <v>274</v>
      </c>
      <c r="F38" s="105" t="s">
        <v>195</v>
      </c>
      <c r="G38" s="76" t="s">
        <v>189</v>
      </c>
      <c r="H38" s="76" t="s">
        <v>197</v>
      </c>
      <c r="I38" s="105"/>
      <c r="J38" s="108">
        <f t="shared" si="3"/>
        <v>50</v>
      </c>
      <c r="K38" s="108">
        <f t="shared" si="4"/>
        <v>0</v>
      </c>
      <c r="L38" s="108">
        <f t="shared" si="4"/>
        <v>0</v>
      </c>
    </row>
    <row r="39" spans="1:12" ht="45">
      <c r="A39" s="133" t="s">
        <v>243</v>
      </c>
      <c r="B39" s="78" t="s">
        <v>5</v>
      </c>
      <c r="C39" s="78" t="s">
        <v>59</v>
      </c>
      <c r="D39" s="78" t="s">
        <v>189</v>
      </c>
      <c r="E39" s="131" t="s">
        <v>274</v>
      </c>
      <c r="F39" s="105" t="s">
        <v>195</v>
      </c>
      <c r="G39" s="76" t="s">
        <v>189</v>
      </c>
      <c r="H39" s="76" t="s">
        <v>197</v>
      </c>
      <c r="I39" s="105" t="s">
        <v>229</v>
      </c>
      <c r="J39" s="108">
        <f>'Приложение 2'!J21</f>
        <v>50</v>
      </c>
      <c r="K39" s="108">
        <f>'Приложение 2'!K21</f>
        <v>0</v>
      </c>
      <c r="L39" s="108">
        <f>'Приложение 2'!L21</f>
        <v>0</v>
      </c>
    </row>
    <row r="40" spans="1:12" ht="45">
      <c r="A40" s="133" t="s">
        <v>136</v>
      </c>
      <c r="B40" s="78" t="s">
        <v>5</v>
      </c>
      <c r="C40" s="78" t="s">
        <v>61</v>
      </c>
      <c r="D40" s="78" t="s">
        <v>190</v>
      </c>
      <c r="E40" s="78"/>
      <c r="F40" s="105"/>
      <c r="G40" s="76"/>
      <c r="H40" s="76"/>
      <c r="I40" s="105"/>
      <c r="J40" s="108">
        <f t="shared" ref="J40:L41" si="5">J41</f>
        <v>217.39999999999998</v>
      </c>
      <c r="K40" s="108">
        <f t="shared" si="5"/>
        <v>243.79999999999998</v>
      </c>
      <c r="L40" s="108">
        <f t="shared" si="5"/>
        <v>311.2</v>
      </c>
    </row>
    <row r="41" spans="1:12" ht="56.25">
      <c r="A41" s="115" t="s">
        <v>266</v>
      </c>
      <c r="B41" s="78" t="s">
        <v>5</v>
      </c>
      <c r="C41" s="78" t="s">
        <v>61</v>
      </c>
      <c r="D41" s="78" t="s">
        <v>190</v>
      </c>
      <c r="E41" s="131" t="s">
        <v>137</v>
      </c>
      <c r="F41" s="105"/>
      <c r="G41" s="78"/>
      <c r="H41" s="78"/>
      <c r="I41" s="105"/>
      <c r="J41" s="108">
        <f t="shared" si="5"/>
        <v>217.39999999999998</v>
      </c>
      <c r="K41" s="108">
        <f t="shared" si="5"/>
        <v>243.79999999999998</v>
      </c>
      <c r="L41" s="108">
        <f t="shared" si="5"/>
        <v>311.2</v>
      </c>
    </row>
    <row r="42" spans="1:12" ht="78.75">
      <c r="A42" s="127" t="s">
        <v>192</v>
      </c>
      <c r="B42" s="78" t="s">
        <v>5</v>
      </c>
      <c r="C42" s="78" t="s">
        <v>61</v>
      </c>
      <c r="D42" s="78" t="s">
        <v>190</v>
      </c>
      <c r="E42" s="131" t="s">
        <v>137</v>
      </c>
      <c r="F42" s="105" t="s">
        <v>193</v>
      </c>
      <c r="G42" s="78"/>
      <c r="H42" s="78"/>
      <c r="I42" s="105"/>
      <c r="J42" s="118">
        <f>J43+J47</f>
        <v>217.39999999999998</v>
      </c>
      <c r="K42" s="118">
        <f>K43+K47</f>
        <v>243.79999999999998</v>
      </c>
      <c r="L42" s="118">
        <f>L43+L47</f>
        <v>311.2</v>
      </c>
    </row>
    <row r="43" spans="1:12" ht="33.75">
      <c r="A43" s="127" t="s">
        <v>194</v>
      </c>
      <c r="B43" s="78" t="s">
        <v>5</v>
      </c>
      <c r="C43" s="78" t="s">
        <v>61</v>
      </c>
      <c r="D43" s="78" t="s">
        <v>190</v>
      </c>
      <c r="E43" s="131" t="s">
        <v>137</v>
      </c>
      <c r="F43" s="105" t="s">
        <v>195</v>
      </c>
      <c r="G43" s="78"/>
      <c r="H43" s="78"/>
      <c r="I43" s="105"/>
      <c r="J43" s="118">
        <f>J44</f>
        <v>199.2</v>
      </c>
      <c r="K43" s="118">
        <f>K44</f>
        <v>179.48</v>
      </c>
      <c r="L43" s="118">
        <f>L44</f>
        <v>190.25</v>
      </c>
    </row>
    <row r="44" spans="1:12">
      <c r="A44" s="119" t="s">
        <v>134</v>
      </c>
      <c r="B44" s="78" t="s">
        <v>5</v>
      </c>
      <c r="C44" s="78" t="s">
        <v>61</v>
      </c>
      <c r="D44" s="78" t="s">
        <v>190</v>
      </c>
      <c r="E44" s="131" t="s">
        <v>137</v>
      </c>
      <c r="F44" s="105" t="s">
        <v>195</v>
      </c>
      <c r="G44" s="78" t="s">
        <v>190</v>
      </c>
      <c r="H44" s="78"/>
      <c r="I44" s="132"/>
      <c r="J44" s="118">
        <f t="shared" ref="J44:L45" si="6">J45</f>
        <v>199.2</v>
      </c>
      <c r="K44" s="118">
        <f t="shared" si="6"/>
        <v>179.48</v>
      </c>
      <c r="L44" s="118">
        <f t="shared" si="6"/>
        <v>190.25</v>
      </c>
    </row>
    <row r="45" spans="1:12" ht="25.5">
      <c r="A45" s="134" t="s">
        <v>135</v>
      </c>
      <c r="B45" s="78" t="s">
        <v>5</v>
      </c>
      <c r="C45" s="78" t="s">
        <v>61</v>
      </c>
      <c r="D45" s="78" t="s">
        <v>190</v>
      </c>
      <c r="E45" s="131" t="s">
        <v>137</v>
      </c>
      <c r="F45" s="105" t="s">
        <v>195</v>
      </c>
      <c r="G45" s="78" t="s">
        <v>190</v>
      </c>
      <c r="H45" s="78" t="s">
        <v>202</v>
      </c>
      <c r="I45" s="105"/>
      <c r="J45" s="118">
        <f t="shared" si="6"/>
        <v>199.2</v>
      </c>
      <c r="K45" s="118">
        <f t="shared" si="6"/>
        <v>179.48</v>
      </c>
      <c r="L45" s="118">
        <f t="shared" si="6"/>
        <v>190.25</v>
      </c>
    </row>
    <row r="46" spans="1:12" ht="45">
      <c r="A46" s="133" t="s">
        <v>243</v>
      </c>
      <c r="B46" s="78" t="s">
        <v>5</v>
      </c>
      <c r="C46" s="78" t="s">
        <v>61</v>
      </c>
      <c r="D46" s="78" t="s">
        <v>190</v>
      </c>
      <c r="E46" s="131" t="s">
        <v>137</v>
      </c>
      <c r="F46" s="105" t="s">
        <v>195</v>
      </c>
      <c r="G46" s="78" t="s">
        <v>190</v>
      </c>
      <c r="H46" s="78" t="s">
        <v>202</v>
      </c>
      <c r="I46" s="105" t="s">
        <v>229</v>
      </c>
      <c r="J46" s="118">
        <f>'Приложение 2'!J66</f>
        <v>199.2</v>
      </c>
      <c r="K46" s="118">
        <f>'Приложение 2'!K66</f>
        <v>179.48</v>
      </c>
      <c r="L46" s="118">
        <f>'Приложение 2'!L66</f>
        <v>190.25</v>
      </c>
    </row>
    <row r="47" spans="1:12" ht="33.75">
      <c r="A47" s="75" t="s">
        <v>198</v>
      </c>
      <c r="B47" s="78" t="s">
        <v>5</v>
      </c>
      <c r="C47" s="78" t="s">
        <v>61</v>
      </c>
      <c r="D47" s="78" t="s">
        <v>190</v>
      </c>
      <c r="E47" s="131" t="s">
        <v>137</v>
      </c>
      <c r="F47" s="105" t="s">
        <v>199</v>
      </c>
      <c r="G47" s="78"/>
      <c r="H47" s="78"/>
      <c r="I47" s="105"/>
      <c r="J47" s="118">
        <f t="shared" ref="J47:L50" si="7">J48</f>
        <v>18.2</v>
      </c>
      <c r="K47" s="118">
        <f t="shared" si="7"/>
        <v>64.319999999999993</v>
      </c>
      <c r="L47" s="118">
        <f t="shared" si="7"/>
        <v>120.95</v>
      </c>
    </row>
    <row r="48" spans="1:12" ht="33.75">
      <c r="A48" s="127" t="s">
        <v>200</v>
      </c>
      <c r="B48" s="78" t="s">
        <v>5</v>
      </c>
      <c r="C48" s="78" t="s">
        <v>61</v>
      </c>
      <c r="D48" s="78" t="s">
        <v>190</v>
      </c>
      <c r="E48" s="131" t="s">
        <v>137</v>
      </c>
      <c r="F48" s="105" t="s">
        <v>201</v>
      </c>
      <c r="G48" s="78"/>
      <c r="H48" s="78"/>
      <c r="I48" s="105"/>
      <c r="J48" s="118">
        <f t="shared" si="7"/>
        <v>18.2</v>
      </c>
      <c r="K48" s="118">
        <f t="shared" si="7"/>
        <v>64.319999999999993</v>
      </c>
      <c r="L48" s="118">
        <f t="shared" si="7"/>
        <v>120.95</v>
      </c>
    </row>
    <row r="49" spans="1:12">
      <c r="A49" s="119" t="s">
        <v>134</v>
      </c>
      <c r="B49" s="78" t="s">
        <v>5</v>
      </c>
      <c r="C49" s="78" t="s">
        <v>61</v>
      </c>
      <c r="D49" s="78" t="s">
        <v>190</v>
      </c>
      <c r="E49" s="131" t="s">
        <v>137</v>
      </c>
      <c r="F49" s="105" t="s">
        <v>201</v>
      </c>
      <c r="G49" s="78" t="s">
        <v>190</v>
      </c>
      <c r="H49" s="78"/>
      <c r="I49" s="105"/>
      <c r="J49" s="108">
        <f>J50</f>
        <v>18.2</v>
      </c>
      <c r="K49" s="108">
        <f t="shared" si="7"/>
        <v>64.319999999999993</v>
      </c>
      <c r="L49" s="108">
        <f t="shared" si="7"/>
        <v>120.95</v>
      </c>
    </row>
    <row r="50" spans="1:12" ht="25.5">
      <c r="A50" s="134" t="s">
        <v>135</v>
      </c>
      <c r="B50" s="78" t="s">
        <v>5</v>
      </c>
      <c r="C50" s="78" t="s">
        <v>61</v>
      </c>
      <c r="D50" s="78" t="s">
        <v>190</v>
      </c>
      <c r="E50" s="131" t="s">
        <v>137</v>
      </c>
      <c r="F50" s="105" t="s">
        <v>201</v>
      </c>
      <c r="G50" s="78" t="s">
        <v>190</v>
      </c>
      <c r="H50" s="78" t="s">
        <v>202</v>
      </c>
      <c r="I50" s="105"/>
      <c r="J50" s="118">
        <f>J51</f>
        <v>18.2</v>
      </c>
      <c r="K50" s="118">
        <f t="shared" si="7"/>
        <v>64.319999999999993</v>
      </c>
      <c r="L50" s="118">
        <f t="shared" si="7"/>
        <v>120.95</v>
      </c>
    </row>
    <row r="51" spans="1:12" ht="45">
      <c r="A51" s="120" t="s">
        <v>243</v>
      </c>
      <c r="B51" s="78" t="s">
        <v>5</v>
      </c>
      <c r="C51" s="78" t="s">
        <v>61</v>
      </c>
      <c r="D51" s="78" t="s">
        <v>190</v>
      </c>
      <c r="E51" s="131" t="s">
        <v>137</v>
      </c>
      <c r="F51" s="105" t="s">
        <v>201</v>
      </c>
      <c r="G51" s="78" t="s">
        <v>190</v>
      </c>
      <c r="H51" s="78" t="s">
        <v>202</v>
      </c>
      <c r="I51" s="105" t="s">
        <v>229</v>
      </c>
      <c r="J51" s="118">
        <f>'Приложение 2'!J68</f>
        <v>18.2</v>
      </c>
      <c r="K51" s="118">
        <f>'Приложение 2'!K68</f>
        <v>64.319999999999993</v>
      </c>
      <c r="L51" s="118">
        <f>'Приложение 2'!L68</f>
        <v>120.95</v>
      </c>
    </row>
    <row r="52" spans="1:12" ht="24">
      <c r="A52" s="167" t="s">
        <v>123</v>
      </c>
      <c r="B52" s="78">
        <v>19</v>
      </c>
      <c r="C52" s="78">
        <v>2</v>
      </c>
      <c r="D52" s="78"/>
      <c r="E52" s="135"/>
      <c r="F52" s="105"/>
      <c r="G52" s="76"/>
      <c r="H52" s="76"/>
      <c r="I52" s="105"/>
      <c r="J52" s="114">
        <f>J53</f>
        <v>1.1000000000000001</v>
      </c>
      <c r="K52" s="114">
        <f>K53</f>
        <v>1.1000000000000001</v>
      </c>
      <c r="L52" s="114">
        <f>L53</f>
        <v>1.2</v>
      </c>
    </row>
    <row r="53" spans="1:12" ht="33.75">
      <c r="A53" s="136" t="s">
        <v>203</v>
      </c>
      <c r="B53" s="78">
        <v>19</v>
      </c>
      <c r="C53" s="78">
        <v>2</v>
      </c>
      <c r="D53" s="78" t="s">
        <v>202</v>
      </c>
      <c r="E53" s="135"/>
      <c r="F53" s="105"/>
      <c r="G53" s="76"/>
      <c r="H53" s="76"/>
      <c r="I53" s="137"/>
      <c r="J53" s="118">
        <f t="shared" ref="J53:L58" si="8">J54</f>
        <v>1.1000000000000001</v>
      </c>
      <c r="K53" s="118">
        <f t="shared" si="8"/>
        <v>1.1000000000000001</v>
      </c>
      <c r="L53" s="118">
        <f t="shared" si="8"/>
        <v>1.2</v>
      </c>
    </row>
    <row r="54" spans="1:12" ht="108">
      <c r="A54" s="192" t="s">
        <v>265</v>
      </c>
      <c r="B54" s="78">
        <v>19</v>
      </c>
      <c r="C54" s="78">
        <v>2</v>
      </c>
      <c r="D54" s="78" t="s">
        <v>202</v>
      </c>
      <c r="E54" s="77" t="s">
        <v>204</v>
      </c>
      <c r="F54" s="105"/>
      <c r="G54" s="116"/>
      <c r="H54" s="116"/>
      <c r="I54" s="137"/>
      <c r="J54" s="118">
        <f t="shared" si="8"/>
        <v>1.1000000000000001</v>
      </c>
      <c r="K54" s="118">
        <f t="shared" si="8"/>
        <v>1.1000000000000001</v>
      </c>
      <c r="L54" s="118">
        <f t="shared" si="8"/>
        <v>1.2</v>
      </c>
    </row>
    <row r="55" spans="1:12" ht="33.75">
      <c r="A55" s="75" t="s">
        <v>198</v>
      </c>
      <c r="B55" s="78">
        <v>19</v>
      </c>
      <c r="C55" s="78">
        <v>2</v>
      </c>
      <c r="D55" s="78" t="s">
        <v>202</v>
      </c>
      <c r="E55" s="77" t="s">
        <v>204</v>
      </c>
      <c r="F55" s="105" t="s">
        <v>199</v>
      </c>
      <c r="G55" s="116"/>
      <c r="H55" s="116"/>
      <c r="I55" s="137"/>
      <c r="J55" s="118">
        <f t="shared" si="8"/>
        <v>1.1000000000000001</v>
      </c>
      <c r="K55" s="118">
        <f t="shared" si="8"/>
        <v>1.1000000000000001</v>
      </c>
      <c r="L55" s="118">
        <f>L56</f>
        <v>1.2</v>
      </c>
    </row>
    <row r="56" spans="1:12" ht="34.5" thickBot="1">
      <c r="A56" s="138" t="s">
        <v>200</v>
      </c>
      <c r="B56" s="78">
        <v>19</v>
      </c>
      <c r="C56" s="78">
        <v>2</v>
      </c>
      <c r="D56" s="78" t="s">
        <v>202</v>
      </c>
      <c r="E56" s="77" t="s">
        <v>204</v>
      </c>
      <c r="F56" s="105" t="s">
        <v>201</v>
      </c>
      <c r="G56" s="116"/>
      <c r="H56" s="116"/>
      <c r="I56" s="137"/>
      <c r="J56" s="118">
        <f>J57</f>
        <v>1.1000000000000001</v>
      </c>
      <c r="K56" s="118">
        <f t="shared" si="8"/>
        <v>1.1000000000000001</v>
      </c>
      <c r="L56" s="118">
        <f t="shared" si="8"/>
        <v>1.2</v>
      </c>
    </row>
    <row r="57" spans="1:12" ht="15.75">
      <c r="A57" s="139" t="s">
        <v>188</v>
      </c>
      <c r="B57" s="78">
        <v>19</v>
      </c>
      <c r="C57" s="78">
        <v>2</v>
      </c>
      <c r="D57" s="78" t="s">
        <v>202</v>
      </c>
      <c r="E57" s="77" t="s">
        <v>204</v>
      </c>
      <c r="F57" s="105" t="s">
        <v>201</v>
      </c>
      <c r="G57" s="76" t="s">
        <v>189</v>
      </c>
      <c r="H57" s="76"/>
      <c r="I57" s="137"/>
      <c r="J57" s="108">
        <f>J58</f>
        <v>1.1000000000000001</v>
      </c>
      <c r="K57" s="108">
        <f t="shared" si="8"/>
        <v>1.1000000000000001</v>
      </c>
      <c r="L57" s="108">
        <f t="shared" si="8"/>
        <v>1.2</v>
      </c>
    </row>
    <row r="58" spans="1:12" ht="56.25">
      <c r="A58" s="140" t="s">
        <v>196</v>
      </c>
      <c r="B58" s="78">
        <v>19</v>
      </c>
      <c r="C58" s="78">
        <v>2</v>
      </c>
      <c r="D58" s="78" t="s">
        <v>202</v>
      </c>
      <c r="E58" s="77" t="s">
        <v>204</v>
      </c>
      <c r="F58" s="105" t="s">
        <v>201</v>
      </c>
      <c r="G58" s="76" t="s">
        <v>189</v>
      </c>
      <c r="H58" s="76" t="s">
        <v>197</v>
      </c>
      <c r="I58" s="137"/>
      <c r="J58" s="118">
        <f>J59</f>
        <v>1.1000000000000001</v>
      </c>
      <c r="K58" s="118">
        <f t="shared" si="8"/>
        <v>1.1000000000000001</v>
      </c>
      <c r="L58" s="118">
        <f t="shared" si="8"/>
        <v>1.2</v>
      </c>
    </row>
    <row r="59" spans="1:12" ht="45">
      <c r="A59" s="133" t="s">
        <v>243</v>
      </c>
      <c r="B59" s="78">
        <v>19</v>
      </c>
      <c r="C59" s="78">
        <v>2</v>
      </c>
      <c r="D59" s="78" t="s">
        <v>202</v>
      </c>
      <c r="E59" s="77" t="s">
        <v>204</v>
      </c>
      <c r="F59" s="105" t="s">
        <v>201</v>
      </c>
      <c r="G59" s="76" t="s">
        <v>189</v>
      </c>
      <c r="H59" s="76" t="s">
        <v>197</v>
      </c>
      <c r="I59" s="189" t="s">
        <v>229</v>
      </c>
      <c r="J59" s="118">
        <f>'Приложение 2'!J26</f>
        <v>1.1000000000000001</v>
      </c>
      <c r="K59" s="118">
        <f>'Приложение 2'!K26</f>
        <v>1.1000000000000001</v>
      </c>
      <c r="L59" s="118">
        <f>'Приложение 2'!L26</f>
        <v>1.2</v>
      </c>
    </row>
    <row r="60" spans="1:12" ht="53.25">
      <c r="A60" s="143" t="s">
        <v>240</v>
      </c>
      <c r="B60" s="78" t="s">
        <v>16</v>
      </c>
      <c r="C60" s="78"/>
      <c r="D60" s="78"/>
      <c r="E60" s="78" t="s">
        <v>51</v>
      </c>
      <c r="F60" s="105" t="s">
        <v>51</v>
      </c>
      <c r="G60" s="78"/>
      <c r="H60" s="78"/>
      <c r="I60" s="142"/>
      <c r="J60" s="108">
        <f>J61+J85</f>
        <v>1717.6</v>
      </c>
      <c r="K60" s="108">
        <f>K61+K85</f>
        <v>1167.5999999999999</v>
      </c>
      <c r="L60" s="108">
        <f>L61+L85</f>
        <v>1153.5</v>
      </c>
    </row>
    <row r="61" spans="1:12" ht="53.25">
      <c r="A61" s="143" t="s">
        <v>241</v>
      </c>
      <c r="B61" s="144">
        <v>65</v>
      </c>
      <c r="C61" s="144">
        <v>1</v>
      </c>
      <c r="D61" s="144"/>
      <c r="E61" s="145"/>
      <c r="F61" s="146" t="s">
        <v>51</v>
      </c>
      <c r="G61" s="144"/>
      <c r="H61" s="144"/>
      <c r="I61" s="147"/>
      <c r="J61" s="148">
        <f>J62</f>
        <v>1079.7</v>
      </c>
      <c r="K61" s="148">
        <f>K62</f>
        <v>675.69999999999993</v>
      </c>
      <c r="L61" s="148">
        <f>L62</f>
        <v>661.6</v>
      </c>
    </row>
    <row r="62" spans="1:12" ht="24">
      <c r="A62" s="149" t="s">
        <v>49</v>
      </c>
      <c r="B62" s="78">
        <v>65</v>
      </c>
      <c r="C62" s="78">
        <v>1</v>
      </c>
      <c r="D62" s="78" t="s">
        <v>191</v>
      </c>
      <c r="E62" s="131"/>
      <c r="F62" s="105"/>
      <c r="G62" s="78"/>
      <c r="H62" s="78"/>
      <c r="I62" s="142"/>
      <c r="J62" s="150">
        <f>J63+J75+J70</f>
        <v>1079.7</v>
      </c>
      <c r="K62" s="150">
        <f>K63+K75+K70</f>
        <v>675.69999999999993</v>
      </c>
      <c r="L62" s="150">
        <f>L63+L75+L70</f>
        <v>661.6</v>
      </c>
    </row>
    <row r="63" spans="1:12" ht="32.25">
      <c r="A63" s="121" t="s">
        <v>124</v>
      </c>
      <c r="B63" s="78">
        <v>65</v>
      </c>
      <c r="C63" s="78">
        <v>1</v>
      </c>
      <c r="D63" s="78" t="s">
        <v>191</v>
      </c>
      <c r="E63" s="131" t="s">
        <v>205</v>
      </c>
      <c r="F63" s="105"/>
      <c r="G63" s="78"/>
      <c r="H63" s="78"/>
      <c r="I63" s="142"/>
      <c r="J63" s="5">
        <f t="shared" ref="J63:L65" si="9">J64</f>
        <v>824.2</v>
      </c>
      <c r="K63" s="5">
        <f t="shared" si="9"/>
        <v>621.79999999999995</v>
      </c>
      <c r="L63" s="5">
        <f t="shared" si="9"/>
        <v>598.6</v>
      </c>
    </row>
    <row r="64" spans="1:12" ht="78.75">
      <c r="A64" s="115" t="s">
        <v>192</v>
      </c>
      <c r="B64" s="78">
        <v>65</v>
      </c>
      <c r="C64" s="78">
        <v>1</v>
      </c>
      <c r="D64" s="78" t="s">
        <v>191</v>
      </c>
      <c r="E64" s="131" t="s">
        <v>205</v>
      </c>
      <c r="F64" s="105" t="s">
        <v>193</v>
      </c>
      <c r="G64" s="78"/>
      <c r="H64" s="78"/>
      <c r="I64" s="142"/>
      <c r="J64" s="5">
        <f t="shared" si="9"/>
        <v>824.2</v>
      </c>
      <c r="K64" s="5">
        <f t="shared" si="9"/>
        <v>621.79999999999995</v>
      </c>
      <c r="L64" s="5">
        <f t="shared" si="9"/>
        <v>598.6</v>
      </c>
    </row>
    <row r="65" spans="1:12" ht="33.75">
      <c r="A65" s="115" t="s">
        <v>122</v>
      </c>
      <c r="B65" s="78">
        <v>65</v>
      </c>
      <c r="C65" s="78">
        <v>1</v>
      </c>
      <c r="D65" s="78" t="s">
        <v>191</v>
      </c>
      <c r="E65" s="131" t="s">
        <v>205</v>
      </c>
      <c r="F65" s="105" t="s">
        <v>195</v>
      </c>
      <c r="G65" s="78"/>
      <c r="H65" s="78"/>
      <c r="I65" s="142"/>
      <c r="J65" s="5">
        <f>J66</f>
        <v>824.2</v>
      </c>
      <c r="K65" s="5">
        <f t="shared" si="9"/>
        <v>621.79999999999995</v>
      </c>
      <c r="L65" s="5">
        <f t="shared" si="9"/>
        <v>598.6</v>
      </c>
    </row>
    <row r="66" spans="1:12" ht="15.75">
      <c r="A66" s="139" t="s">
        <v>188</v>
      </c>
      <c r="B66" s="78">
        <v>65</v>
      </c>
      <c r="C66" s="78">
        <v>1</v>
      </c>
      <c r="D66" s="78" t="s">
        <v>191</v>
      </c>
      <c r="E66" s="131" t="s">
        <v>205</v>
      </c>
      <c r="F66" s="105" t="s">
        <v>195</v>
      </c>
      <c r="G66" s="78" t="s">
        <v>189</v>
      </c>
      <c r="H66" s="78"/>
      <c r="I66" s="142"/>
      <c r="J66" s="108">
        <f>J67</f>
        <v>824.2</v>
      </c>
      <c r="K66" s="108">
        <f>K67</f>
        <v>621.79999999999995</v>
      </c>
      <c r="L66" s="108">
        <f>L67</f>
        <v>598.6</v>
      </c>
    </row>
    <row r="67" spans="1:12" ht="56.25">
      <c r="A67" s="140" t="s">
        <v>196</v>
      </c>
      <c r="B67" s="78">
        <v>65</v>
      </c>
      <c r="C67" s="78">
        <v>1</v>
      </c>
      <c r="D67" s="78" t="s">
        <v>191</v>
      </c>
      <c r="E67" s="131" t="s">
        <v>205</v>
      </c>
      <c r="F67" s="105" t="s">
        <v>195</v>
      </c>
      <c r="G67" s="78" t="s">
        <v>189</v>
      </c>
      <c r="H67" s="78" t="s">
        <v>197</v>
      </c>
      <c r="I67" s="142"/>
      <c r="J67" s="108">
        <f>J68</f>
        <v>824.2</v>
      </c>
      <c r="K67" s="108">
        <f>K68</f>
        <v>621.79999999999995</v>
      </c>
      <c r="L67" s="108">
        <f>L68</f>
        <v>598.6</v>
      </c>
    </row>
    <row r="68" spans="1:12" ht="45">
      <c r="A68" s="133" t="s">
        <v>243</v>
      </c>
      <c r="B68" s="78">
        <v>65</v>
      </c>
      <c r="C68" s="78">
        <v>1</v>
      </c>
      <c r="D68" s="78" t="s">
        <v>191</v>
      </c>
      <c r="E68" s="131" t="s">
        <v>205</v>
      </c>
      <c r="F68" s="105" t="s">
        <v>195</v>
      </c>
      <c r="G68" s="78" t="s">
        <v>189</v>
      </c>
      <c r="H68" s="78" t="s">
        <v>197</v>
      </c>
      <c r="I68" s="175" t="s">
        <v>229</v>
      </c>
      <c r="J68" s="108">
        <f>'Приложение 2'!J32</f>
        <v>824.2</v>
      </c>
      <c r="K68" s="108">
        <f>'Приложение 2'!K32</f>
        <v>621.79999999999995</v>
      </c>
      <c r="L68" s="108">
        <f>'Приложение 2'!L32</f>
        <v>598.6</v>
      </c>
    </row>
    <row r="69" spans="1:12" ht="22.5">
      <c r="A69" s="75" t="s">
        <v>125</v>
      </c>
      <c r="B69" s="78">
        <v>65</v>
      </c>
      <c r="C69" s="78">
        <v>1</v>
      </c>
      <c r="D69" s="78" t="s">
        <v>191</v>
      </c>
      <c r="E69" s="131" t="s">
        <v>206</v>
      </c>
      <c r="F69" s="105"/>
      <c r="G69" s="78"/>
      <c r="H69" s="78"/>
      <c r="I69" s="175"/>
      <c r="J69" s="108">
        <f>J70+J75</f>
        <v>255.5</v>
      </c>
      <c r="K69" s="108">
        <f>K70+K75</f>
        <v>53.9</v>
      </c>
      <c r="L69" s="108">
        <f>L70+L75</f>
        <v>63</v>
      </c>
    </row>
    <row r="70" spans="1:12" ht="78.75">
      <c r="A70" s="115" t="s">
        <v>192</v>
      </c>
      <c r="B70" s="78">
        <v>65</v>
      </c>
      <c r="C70" s="78">
        <v>1</v>
      </c>
      <c r="D70" s="78" t="s">
        <v>191</v>
      </c>
      <c r="E70" s="131" t="s">
        <v>206</v>
      </c>
      <c r="F70" s="105" t="s">
        <v>193</v>
      </c>
      <c r="G70" s="78"/>
      <c r="H70" s="78"/>
      <c r="I70" s="142"/>
      <c r="J70" s="108">
        <f>J71</f>
        <v>2.7</v>
      </c>
      <c r="K70" s="108">
        <f t="shared" ref="K70:L73" si="10">K71</f>
        <v>2.8</v>
      </c>
      <c r="L70" s="108">
        <f t="shared" si="10"/>
        <v>2.9</v>
      </c>
    </row>
    <row r="71" spans="1:12" ht="33.75">
      <c r="A71" s="115" t="s">
        <v>122</v>
      </c>
      <c r="B71" s="78">
        <v>65</v>
      </c>
      <c r="C71" s="78">
        <v>1</v>
      </c>
      <c r="D71" s="78" t="s">
        <v>191</v>
      </c>
      <c r="E71" s="131" t="s">
        <v>206</v>
      </c>
      <c r="F71" s="105" t="s">
        <v>195</v>
      </c>
      <c r="G71" s="78"/>
      <c r="H71" s="78"/>
      <c r="I71" s="142"/>
      <c r="J71" s="108">
        <f>J72</f>
        <v>2.7</v>
      </c>
      <c r="K71" s="108">
        <f t="shared" si="10"/>
        <v>2.8</v>
      </c>
      <c r="L71" s="108">
        <f t="shared" si="10"/>
        <v>2.9</v>
      </c>
    </row>
    <row r="72" spans="1:12" ht="15.75">
      <c r="A72" s="139" t="s">
        <v>188</v>
      </c>
      <c r="B72" s="78">
        <v>65</v>
      </c>
      <c r="C72" s="78">
        <v>1</v>
      </c>
      <c r="D72" s="78" t="s">
        <v>191</v>
      </c>
      <c r="E72" s="131" t="s">
        <v>206</v>
      </c>
      <c r="F72" s="105" t="s">
        <v>195</v>
      </c>
      <c r="G72" s="78" t="s">
        <v>189</v>
      </c>
      <c r="H72" s="78"/>
      <c r="I72" s="142"/>
      <c r="J72" s="108">
        <f>J73</f>
        <v>2.7</v>
      </c>
      <c r="K72" s="108">
        <f t="shared" si="10"/>
        <v>2.8</v>
      </c>
      <c r="L72" s="108">
        <f t="shared" si="10"/>
        <v>2.9</v>
      </c>
    </row>
    <row r="73" spans="1:12" ht="56.25">
      <c r="A73" s="140" t="s">
        <v>196</v>
      </c>
      <c r="B73" s="78">
        <v>65</v>
      </c>
      <c r="C73" s="78">
        <v>1</v>
      </c>
      <c r="D73" s="78" t="s">
        <v>191</v>
      </c>
      <c r="E73" s="131" t="s">
        <v>206</v>
      </c>
      <c r="F73" s="105" t="s">
        <v>195</v>
      </c>
      <c r="G73" s="78" t="s">
        <v>189</v>
      </c>
      <c r="H73" s="78" t="s">
        <v>197</v>
      </c>
      <c r="I73" s="142"/>
      <c r="J73" s="108">
        <f>J74</f>
        <v>2.7</v>
      </c>
      <c r="K73" s="108">
        <f t="shared" si="10"/>
        <v>2.8</v>
      </c>
      <c r="L73" s="108">
        <f t="shared" si="10"/>
        <v>2.9</v>
      </c>
    </row>
    <row r="74" spans="1:12" ht="45">
      <c r="A74" s="133" t="s">
        <v>243</v>
      </c>
      <c r="B74" s="78">
        <v>65</v>
      </c>
      <c r="C74" s="78">
        <v>1</v>
      </c>
      <c r="D74" s="78" t="s">
        <v>191</v>
      </c>
      <c r="E74" s="131" t="s">
        <v>206</v>
      </c>
      <c r="F74" s="105" t="s">
        <v>195</v>
      </c>
      <c r="G74" s="78" t="s">
        <v>189</v>
      </c>
      <c r="H74" s="78" t="s">
        <v>197</v>
      </c>
      <c r="I74" s="175" t="s">
        <v>229</v>
      </c>
      <c r="J74" s="108">
        <f>'Приложение 2'!J35</f>
        <v>2.7</v>
      </c>
      <c r="K74" s="108">
        <f>'Приложение 2'!K35</f>
        <v>2.8</v>
      </c>
      <c r="L74" s="108">
        <f>'Приложение 2'!L35</f>
        <v>2.9</v>
      </c>
    </row>
    <row r="75" spans="1:12" ht="33.75">
      <c r="A75" s="75" t="s">
        <v>198</v>
      </c>
      <c r="B75" s="78">
        <v>65</v>
      </c>
      <c r="C75" s="78">
        <v>1</v>
      </c>
      <c r="D75" s="78" t="s">
        <v>191</v>
      </c>
      <c r="E75" s="131" t="s">
        <v>206</v>
      </c>
      <c r="F75" s="105" t="s">
        <v>199</v>
      </c>
      <c r="G75" s="78"/>
      <c r="H75" s="78"/>
      <c r="I75" s="175"/>
      <c r="J75" s="118">
        <f>J76+J80</f>
        <v>252.8</v>
      </c>
      <c r="K75" s="118">
        <f>K76+K80</f>
        <v>51.1</v>
      </c>
      <c r="L75" s="118">
        <f>L76+L80</f>
        <v>60.1</v>
      </c>
    </row>
    <row r="76" spans="1:12" ht="34.5" thickBot="1">
      <c r="A76" s="138" t="s">
        <v>200</v>
      </c>
      <c r="B76" s="78">
        <v>65</v>
      </c>
      <c r="C76" s="78">
        <v>1</v>
      </c>
      <c r="D76" s="78" t="s">
        <v>191</v>
      </c>
      <c r="E76" s="131" t="s">
        <v>206</v>
      </c>
      <c r="F76" s="105" t="s">
        <v>201</v>
      </c>
      <c r="G76" s="78"/>
      <c r="H76" s="78"/>
      <c r="I76" s="175"/>
      <c r="J76" s="118">
        <f t="shared" ref="J76:L78" si="11">J77</f>
        <v>201</v>
      </c>
      <c r="K76" s="118">
        <f t="shared" si="11"/>
        <v>13</v>
      </c>
      <c r="L76" s="118">
        <f t="shared" si="11"/>
        <v>22</v>
      </c>
    </row>
    <row r="77" spans="1:12">
      <c r="A77" s="139" t="s">
        <v>188</v>
      </c>
      <c r="B77" s="78">
        <v>65</v>
      </c>
      <c r="C77" s="78">
        <v>1</v>
      </c>
      <c r="D77" s="78" t="s">
        <v>191</v>
      </c>
      <c r="E77" s="131" t="s">
        <v>206</v>
      </c>
      <c r="F77" s="105" t="s">
        <v>201</v>
      </c>
      <c r="G77" s="78" t="s">
        <v>189</v>
      </c>
      <c r="H77" s="78"/>
      <c r="I77" s="175"/>
      <c r="J77" s="108">
        <f t="shared" si="11"/>
        <v>201</v>
      </c>
      <c r="K77" s="108">
        <f t="shared" si="11"/>
        <v>13</v>
      </c>
      <c r="L77" s="108">
        <f t="shared" si="11"/>
        <v>22</v>
      </c>
    </row>
    <row r="78" spans="1:12" ht="56.25">
      <c r="A78" s="140" t="s">
        <v>196</v>
      </c>
      <c r="B78" s="78">
        <v>65</v>
      </c>
      <c r="C78" s="78">
        <v>1</v>
      </c>
      <c r="D78" s="78" t="s">
        <v>191</v>
      </c>
      <c r="E78" s="131" t="s">
        <v>206</v>
      </c>
      <c r="F78" s="105" t="s">
        <v>201</v>
      </c>
      <c r="G78" s="78" t="s">
        <v>189</v>
      </c>
      <c r="H78" s="78" t="s">
        <v>197</v>
      </c>
      <c r="I78" s="175"/>
      <c r="J78" s="108">
        <f t="shared" si="11"/>
        <v>201</v>
      </c>
      <c r="K78" s="108">
        <f t="shared" si="11"/>
        <v>13</v>
      </c>
      <c r="L78" s="108">
        <f t="shared" si="11"/>
        <v>22</v>
      </c>
    </row>
    <row r="79" spans="1:12" ht="45">
      <c r="A79" s="133" t="s">
        <v>243</v>
      </c>
      <c r="B79" s="78">
        <v>65</v>
      </c>
      <c r="C79" s="78">
        <v>1</v>
      </c>
      <c r="D79" s="78" t="s">
        <v>191</v>
      </c>
      <c r="E79" s="131" t="s">
        <v>206</v>
      </c>
      <c r="F79" s="105" t="s">
        <v>201</v>
      </c>
      <c r="G79" s="78" t="s">
        <v>189</v>
      </c>
      <c r="H79" s="78" t="s">
        <v>197</v>
      </c>
      <c r="I79" s="175" t="s">
        <v>229</v>
      </c>
      <c r="J79" s="108">
        <f>'Приложение 2'!J37</f>
        <v>201</v>
      </c>
      <c r="K79" s="108">
        <f>'Приложение 2'!K37</f>
        <v>13</v>
      </c>
      <c r="L79" s="108">
        <f>'Приложение 2'!L37</f>
        <v>22</v>
      </c>
    </row>
    <row r="80" spans="1:12">
      <c r="A80" s="177" t="s">
        <v>207</v>
      </c>
      <c r="B80" s="144">
        <v>65</v>
      </c>
      <c r="C80" s="144">
        <v>1</v>
      </c>
      <c r="D80" s="78" t="s">
        <v>191</v>
      </c>
      <c r="E80" s="145" t="s">
        <v>206</v>
      </c>
      <c r="F80" s="146" t="s">
        <v>208</v>
      </c>
      <c r="G80" s="144"/>
      <c r="H80" s="144"/>
      <c r="I80" s="176"/>
      <c r="J80" s="148">
        <f t="shared" ref="J80:L83" si="12">J81</f>
        <v>51.8</v>
      </c>
      <c r="K80" s="148">
        <f t="shared" si="12"/>
        <v>38.1</v>
      </c>
      <c r="L80" s="148">
        <f t="shared" si="12"/>
        <v>38.1</v>
      </c>
    </row>
    <row r="81" spans="1:12" ht="24.75" thickBot="1">
      <c r="A81" s="122" t="s">
        <v>209</v>
      </c>
      <c r="B81" s="78">
        <v>65</v>
      </c>
      <c r="C81" s="78">
        <v>1</v>
      </c>
      <c r="D81" s="78" t="s">
        <v>191</v>
      </c>
      <c r="E81" s="131" t="s">
        <v>206</v>
      </c>
      <c r="F81" s="105" t="s">
        <v>210</v>
      </c>
      <c r="G81" s="78"/>
      <c r="H81" s="78"/>
      <c r="I81" s="175"/>
      <c r="J81" s="150">
        <f t="shared" si="12"/>
        <v>51.8</v>
      </c>
      <c r="K81" s="150">
        <f t="shared" si="12"/>
        <v>38.1</v>
      </c>
      <c r="L81" s="150">
        <f t="shared" si="12"/>
        <v>38.1</v>
      </c>
    </row>
    <row r="82" spans="1:12">
      <c r="A82" s="139" t="s">
        <v>188</v>
      </c>
      <c r="B82" s="78">
        <v>65</v>
      </c>
      <c r="C82" s="78">
        <v>1</v>
      </c>
      <c r="D82" s="78" t="s">
        <v>191</v>
      </c>
      <c r="E82" s="131" t="s">
        <v>206</v>
      </c>
      <c r="F82" s="105" t="s">
        <v>210</v>
      </c>
      <c r="G82" s="78" t="s">
        <v>189</v>
      </c>
      <c r="H82" s="78"/>
      <c r="I82" s="175"/>
      <c r="J82" s="108">
        <f>J83</f>
        <v>51.8</v>
      </c>
      <c r="K82" s="108">
        <f t="shared" si="12"/>
        <v>38.1</v>
      </c>
      <c r="L82" s="108">
        <f t="shared" si="12"/>
        <v>38.1</v>
      </c>
    </row>
    <row r="83" spans="1:12" ht="56.25">
      <c r="A83" s="140" t="s">
        <v>196</v>
      </c>
      <c r="B83" s="78">
        <v>65</v>
      </c>
      <c r="C83" s="78">
        <v>1</v>
      </c>
      <c r="D83" s="78" t="s">
        <v>191</v>
      </c>
      <c r="E83" s="131" t="s">
        <v>206</v>
      </c>
      <c r="F83" s="105" t="s">
        <v>210</v>
      </c>
      <c r="G83" s="78" t="s">
        <v>189</v>
      </c>
      <c r="H83" s="78" t="s">
        <v>197</v>
      </c>
      <c r="I83" s="175"/>
      <c r="J83" s="108">
        <f>J84</f>
        <v>51.8</v>
      </c>
      <c r="K83" s="108">
        <f t="shared" si="12"/>
        <v>38.1</v>
      </c>
      <c r="L83" s="108">
        <f t="shared" si="12"/>
        <v>38.1</v>
      </c>
    </row>
    <row r="84" spans="1:12" ht="45">
      <c r="A84" s="133" t="s">
        <v>243</v>
      </c>
      <c r="B84" s="78">
        <v>65</v>
      </c>
      <c r="C84" s="78">
        <v>1</v>
      </c>
      <c r="D84" s="78" t="s">
        <v>191</v>
      </c>
      <c r="E84" s="131" t="s">
        <v>206</v>
      </c>
      <c r="F84" s="105" t="s">
        <v>210</v>
      </c>
      <c r="G84" s="78" t="s">
        <v>189</v>
      </c>
      <c r="H84" s="78" t="s">
        <v>197</v>
      </c>
      <c r="I84" s="175" t="s">
        <v>229</v>
      </c>
      <c r="J84" s="108">
        <f>'Приложение 2'!J39</f>
        <v>51.8</v>
      </c>
      <c r="K84" s="108">
        <f>'Приложение 2'!K39</f>
        <v>38.1</v>
      </c>
      <c r="L84" s="108">
        <f>'Приложение 2'!L39</f>
        <v>38.1</v>
      </c>
    </row>
    <row r="85" spans="1:12" ht="45">
      <c r="A85" s="182" t="s">
        <v>232</v>
      </c>
      <c r="B85" s="144">
        <v>65</v>
      </c>
      <c r="C85" s="144">
        <v>2</v>
      </c>
      <c r="D85" s="144"/>
      <c r="E85" s="145"/>
      <c r="F85" s="146"/>
      <c r="G85" s="144"/>
      <c r="H85" s="144"/>
      <c r="I85" s="176"/>
      <c r="J85" s="148">
        <f t="shared" ref="J85:L88" si="13">J86</f>
        <v>637.9</v>
      </c>
      <c r="K85" s="148">
        <f t="shared" si="13"/>
        <v>491.9</v>
      </c>
      <c r="L85" s="148">
        <f t="shared" si="13"/>
        <v>491.9</v>
      </c>
    </row>
    <row r="86" spans="1:12" ht="22.5">
      <c r="A86" s="115" t="s">
        <v>270</v>
      </c>
      <c r="B86" s="78">
        <v>65</v>
      </c>
      <c r="C86" s="78">
        <v>2</v>
      </c>
      <c r="D86" s="78" t="s">
        <v>191</v>
      </c>
      <c r="E86" s="131" t="s">
        <v>269</v>
      </c>
      <c r="F86" s="105"/>
      <c r="G86" s="78"/>
      <c r="H86" s="78"/>
      <c r="I86" s="175"/>
      <c r="J86" s="5">
        <f t="shared" si="13"/>
        <v>637.9</v>
      </c>
      <c r="K86" s="5">
        <f t="shared" si="13"/>
        <v>491.9</v>
      </c>
      <c r="L86" s="5">
        <f t="shared" si="13"/>
        <v>491.9</v>
      </c>
    </row>
    <row r="87" spans="1:12" ht="78.75">
      <c r="A87" s="115" t="s">
        <v>192</v>
      </c>
      <c r="B87" s="78">
        <v>65</v>
      </c>
      <c r="C87" s="78">
        <v>2</v>
      </c>
      <c r="D87" s="78" t="s">
        <v>191</v>
      </c>
      <c r="E87" s="131" t="s">
        <v>269</v>
      </c>
      <c r="F87" s="105" t="s">
        <v>193</v>
      </c>
      <c r="G87" s="78"/>
      <c r="H87" s="78"/>
      <c r="I87" s="175"/>
      <c r="J87" s="5">
        <f>J88</f>
        <v>637.9</v>
      </c>
      <c r="K87" s="5">
        <f t="shared" si="13"/>
        <v>491.9</v>
      </c>
      <c r="L87" s="5">
        <f t="shared" si="13"/>
        <v>491.9</v>
      </c>
    </row>
    <row r="88" spans="1:12" ht="32.25">
      <c r="A88" s="121" t="s">
        <v>122</v>
      </c>
      <c r="B88" s="78">
        <v>65</v>
      </c>
      <c r="C88" s="78">
        <v>2</v>
      </c>
      <c r="D88" s="78" t="s">
        <v>191</v>
      </c>
      <c r="E88" s="131" t="s">
        <v>269</v>
      </c>
      <c r="F88" s="105" t="s">
        <v>195</v>
      </c>
      <c r="G88" s="78"/>
      <c r="H88" s="78"/>
      <c r="I88" s="175"/>
      <c r="J88" s="5">
        <f>J89</f>
        <v>637.9</v>
      </c>
      <c r="K88" s="5">
        <f t="shared" si="13"/>
        <v>491.9</v>
      </c>
      <c r="L88" s="5">
        <f t="shared" si="13"/>
        <v>491.9</v>
      </c>
    </row>
    <row r="89" spans="1:12">
      <c r="A89" s="139" t="s">
        <v>188</v>
      </c>
      <c r="B89" s="78">
        <v>65</v>
      </c>
      <c r="C89" s="78">
        <v>2</v>
      </c>
      <c r="D89" s="78" t="s">
        <v>191</v>
      </c>
      <c r="E89" s="131" t="s">
        <v>269</v>
      </c>
      <c r="F89" s="105" t="s">
        <v>195</v>
      </c>
      <c r="G89" s="78" t="s">
        <v>189</v>
      </c>
      <c r="H89" s="78"/>
      <c r="I89" s="175"/>
      <c r="J89" s="108">
        <f>J90</f>
        <v>637.9</v>
      </c>
      <c r="K89" s="108">
        <f>K90</f>
        <v>491.9</v>
      </c>
      <c r="L89" s="108">
        <f>L90</f>
        <v>491.9</v>
      </c>
    </row>
    <row r="90" spans="1:12" ht="45">
      <c r="A90" s="127" t="s">
        <v>230</v>
      </c>
      <c r="B90" s="78">
        <v>65</v>
      </c>
      <c r="C90" s="78">
        <v>2</v>
      </c>
      <c r="D90" s="78" t="s">
        <v>191</v>
      </c>
      <c r="E90" s="131" t="s">
        <v>269</v>
      </c>
      <c r="F90" s="105" t="s">
        <v>195</v>
      </c>
      <c r="G90" s="78" t="s">
        <v>189</v>
      </c>
      <c r="H90" s="78" t="s">
        <v>190</v>
      </c>
      <c r="I90" s="175"/>
      <c r="J90" s="108">
        <f>J91</f>
        <v>637.9</v>
      </c>
      <c r="K90" s="108">
        <f>K91</f>
        <v>491.9</v>
      </c>
      <c r="L90" s="108">
        <f>L91</f>
        <v>491.9</v>
      </c>
    </row>
    <row r="91" spans="1:12" ht="45">
      <c r="A91" s="133" t="s">
        <v>243</v>
      </c>
      <c r="B91" s="78">
        <v>65</v>
      </c>
      <c r="C91" s="78">
        <v>2</v>
      </c>
      <c r="D91" s="78" t="s">
        <v>191</v>
      </c>
      <c r="E91" s="131" t="s">
        <v>269</v>
      </c>
      <c r="F91" s="105" t="s">
        <v>195</v>
      </c>
      <c r="G91" s="78" t="s">
        <v>189</v>
      </c>
      <c r="H91" s="78" t="s">
        <v>190</v>
      </c>
      <c r="I91" s="175" t="s">
        <v>229</v>
      </c>
      <c r="J91" s="108">
        <f>'Приложение 2'!J14</f>
        <v>637.9</v>
      </c>
      <c r="K91" s="108">
        <f>'Приложение 2'!K14</f>
        <v>491.9</v>
      </c>
      <c r="L91" s="108">
        <f>'Приложение 2'!L14</f>
        <v>491.9</v>
      </c>
    </row>
    <row r="92" spans="1:12" ht="32.25">
      <c r="A92" s="143" t="s">
        <v>126</v>
      </c>
      <c r="B92" s="190" t="s">
        <v>211</v>
      </c>
      <c r="C92" s="78"/>
      <c r="D92" s="78"/>
      <c r="E92" s="78"/>
      <c r="F92" s="105"/>
      <c r="G92" s="76"/>
      <c r="H92" s="76"/>
      <c r="I92" s="178"/>
      <c r="J92" s="108">
        <f>J93</f>
        <v>1104.0999999999999</v>
      </c>
      <c r="K92" s="108">
        <f>K93</f>
        <v>414.5</v>
      </c>
      <c r="L92" s="108">
        <f>L93</f>
        <v>389.7</v>
      </c>
    </row>
    <row r="93" spans="1:12" ht="33.75">
      <c r="A93" s="117" t="s">
        <v>236</v>
      </c>
      <c r="B93" s="78">
        <v>89</v>
      </c>
      <c r="C93" s="78">
        <v>1</v>
      </c>
      <c r="D93" s="116"/>
      <c r="E93" s="78"/>
      <c r="F93" s="105"/>
      <c r="G93" s="78"/>
      <c r="H93" s="78"/>
      <c r="I93" s="178"/>
      <c r="J93" s="108">
        <f>J94+J100+J106+J112+J118+J124+J130</f>
        <v>1104.0999999999999</v>
      </c>
      <c r="K93" s="108">
        <f>K94+K100+K106+K112+K118+K124</f>
        <v>414.5</v>
      </c>
      <c r="L93" s="108">
        <f>L94+L100+L106+L112+L118+L124</f>
        <v>389.7</v>
      </c>
    </row>
    <row r="94" spans="1:12" ht="22.5">
      <c r="A94" s="133" t="s">
        <v>225</v>
      </c>
      <c r="B94" s="78">
        <v>89</v>
      </c>
      <c r="C94" s="78">
        <v>1</v>
      </c>
      <c r="D94" s="78" t="s">
        <v>191</v>
      </c>
      <c r="E94" s="78" t="s">
        <v>2</v>
      </c>
      <c r="F94" s="105"/>
      <c r="G94" s="78"/>
      <c r="H94" s="78"/>
      <c r="I94" s="178"/>
      <c r="J94" s="118">
        <f t="shared" ref="J94:L98" si="14">J95</f>
        <v>284</v>
      </c>
      <c r="K94" s="118">
        <f t="shared" si="14"/>
        <v>295.39999999999998</v>
      </c>
      <c r="L94" s="118">
        <f>L95</f>
        <v>307.2</v>
      </c>
    </row>
    <row r="95" spans="1:12" ht="22.5">
      <c r="A95" s="115" t="s">
        <v>146</v>
      </c>
      <c r="B95" s="78">
        <v>89</v>
      </c>
      <c r="C95" s="78">
        <v>1</v>
      </c>
      <c r="D95" s="78" t="s">
        <v>191</v>
      </c>
      <c r="E95" s="78" t="s">
        <v>2</v>
      </c>
      <c r="F95" s="105" t="s">
        <v>220</v>
      </c>
      <c r="G95" s="78"/>
      <c r="H95" s="78"/>
      <c r="I95" s="178"/>
      <c r="J95" s="118">
        <f t="shared" si="14"/>
        <v>284</v>
      </c>
      <c r="K95" s="118">
        <f t="shared" si="14"/>
        <v>295.39999999999998</v>
      </c>
      <c r="L95" s="118">
        <f>L96</f>
        <v>307.2</v>
      </c>
    </row>
    <row r="96" spans="1:12" ht="22.5">
      <c r="A96" s="115" t="s">
        <v>3</v>
      </c>
      <c r="B96" s="78">
        <v>89</v>
      </c>
      <c r="C96" s="78">
        <v>1</v>
      </c>
      <c r="D96" s="78" t="s">
        <v>191</v>
      </c>
      <c r="E96" s="78" t="s">
        <v>2</v>
      </c>
      <c r="F96" s="107" t="s">
        <v>4</v>
      </c>
      <c r="G96" s="78"/>
      <c r="H96" s="78"/>
      <c r="I96" s="178"/>
      <c r="J96" s="118">
        <f t="shared" si="14"/>
        <v>284</v>
      </c>
      <c r="K96" s="118">
        <f t="shared" si="14"/>
        <v>295.39999999999998</v>
      </c>
      <c r="L96" s="118">
        <f>L97</f>
        <v>307.2</v>
      </c>
    </row>
    <row r="97" spans="1:12" ht="22.5">
      <c r="A97" s="115" t="s">
        <v>149</v>
      </c>
      <c r="B97" s="78">
        <v>89</v>
      </c>
      <c r="C97" s="78">
        <v>1</v>
      </c>
      <c r="D97" s="78" t="s">
        <v>191</v>
      </c>
      <c r="E97" s="78" t="s">
        <v>2</v>
      </c>
      <c r="F97" s="107" t="s">
        <v>4</v>
      </c>
      <c r="G97" s="78"/>
      <c r="H97" s="78"/>
      <c r="I97" s="178"/>
      <c r="J97" s="118">
        <f>J98</f>
        <v>284</v>
      </c>
      <c r="K97" s="118">
        <f t="shared" si="14"/>
        <v>295.39999999999998</v>
      </c>
      <c r="L97" s="118">
        <f t="shared" si="14"/>
        <v>307.2</v>
      </c>
    </row>
    <row r="98" spans="1:12">
      <c r="A98" s="119" t="s">
        <v>223</v>
      </c>
      <c r="B98" s="78">
        <v>89</v>
      </c>
      <c r="C98" s="78">
        <v>1</v>
      </c>
      <c r="D98" s="78" t="s">
        <v>191</v>
      </c>
      <c r="E98" s="78" t="s">
        <v>2</v>
      </c>
      <c r="F98" s="107" t="s">
        <v>4</v>
      </c>
      <c r="G98" s="78">
        <v>10</v>
      </c>
      <c r="H98" s="78"/>
      <c r="I98" s="178"/>
      <c r="J98" s="118">
        <f>J99</f>
        <v>284</v>
      </c>
      <c r="K98" s="118">
        <f t="shared" si="14"/>
        <v>295.39999999999998</v>
      </c>
      <c r="L98" s="118">
        <f t="shared" si="14"/>
        <v>307.2</v>
      </c>
    </row>
    <row r="99" spans="1:12">
      <c r="A99" s="120" t="s">
        <v>224</v>
      </c>
      <c r="B99" s="78">
        <v>89</v>
      </c>
      <c r="C99" s="78">
        <v>1</v>
      </c>
      <c r="D99" s="78" t="s">
        <v>191</v>
      </c>
      <c r="E99" s="78" t="s">
        <v>2</v>
      </c>
      <c r="F99" s="107" t="s">
        <v>4</v>
      </c>
      <c r="G99" s="78">
        <v>10</v>
      </c>
      <c r="H99" s="78" t="s">
        <v>145</v>
      </c>
      <c r="I99" s="178" t="s">
        <v>229</v>
      </c>
      <c r="J99" s="118">
        <f>'Приложение 2'!J95</f>
        <v>284</v>
      </c>
      <c r="K99" s="118">
        <f>'Приложение 2'!K95</f>
        <v>295.39999999999998</v>
      </c>
      <c r="L99" s="118">
        <f>'Приложение 2'!L95</f>
        <v>307.2</v>
      </c>
    </row>
    <row r="100" spans="1:12" ht="45">
      <c r="A100" s="117" t="s">
        <v>237</v>
      </c>
      <c r="B100" s="78" t="s">
        <v>211</v>
      </c>
      <c r="C100" s="78" t="s">
        <v>59</v>
      </c>
      <c r="D100" s="78" t="s">
        <v>191</v>
      </c>
      <c r="E100" s="78" t="s">
        <v>214</v>
      </c>
      <c r="F100" s="105"/>
      <c r="G100" s="76"/>
      <c r="H100" s="76"/>
      <c r="I100" s="178"/>
      <c r="J100" s="108">
        <f t="shared" ref="J100:L104" si="15">J101</f>
        <v>1</v>
      </c>
      <c r="K100" s="108">
        <f t="shared" si="15"/>
        <v>1</v>
      </c>
      <c r="L100" s="108">
        <f t="shared" si="15"/>
        <v>1</v>
      </c>
    </row>
    <row r="101" spans="1:12">
      <c r="A101" s="117" t="s">
        <v>207</v>
      </c>
      <c r="B101" s="78" t="s">
        <v>211</v>
      </c>
      <c r="C101" s="78" t="s">
        <v>59</v>
      </c>
      <c r="D101" s="78" t="s">
        <v>191</v>
      </c>
      <c r="E101" s="78" t="s">
        <v>214</v>
      </c>
      <c r="F101" s="105" t="s">
        <v>208</v>
      </c>
      <c r="G101" s="76"/>
      <c r="H101" s="76"/>
      <c r="I101" s="178"/>
      <c r="J101" s="108">
        <f t="shared" si="15"/>
        <v>1</v>
      </c>
      <c r="K101" s="108">
        <f t="shared" si="15"/>
        <v>1</v>
      </c>
      <c r="L101" s="108">
        <f t="shared" si="15"/>
        <v>1</v>
      </c>
    </row>
    <row r="102" spans="1:12">
      <c r="A102" s="117" t="s">
        <v>215</v>
      </c>
      <c r="B102" s="78" t="s">
        <v>211</v>
      </c>
      <c r="C102" s="78" t="s">
        <v>59</v>
      </c>
      <c r="D102" s="78" t="s">
        <v>191</v>
      </c>
      <c r="E102" s="78" t="s">
        <v>214</v>
      </c>
      <c r="F102" s="105" t="s">
        <v>216</v>
      </c>
      <c r="G102" s="76"/>
      <c r="H102" s="76"/>
      <c r="I102" s="178"/>
      <c r="J102" s="108">
        <f>J103</f>
        <v>1</v>
      </c>
      <c r="K102" s="108">
        <f t="shared" si="15"/>
        <v>1</v>
      </c>
      <c r="L102" s="108">
        <f t="shared" si="15"/>
        <v>1</v>
      </c>
    </row>
    <row r="103" spans="1:12">
      <c r="A103" s="139" t="s">
        <v>188</v>
      </c>
      <c r="B103" s="78" t="s">
        <v>211</v>
      </c>
      <c r="C103" s="78" t="s">
        <v>59</v>
      </c>
      <c r="D103" s="78" t="s">
        <v>191</v>
      </c>
      <c r="E103" s="78" t="s">
        <v>214</v>
      </c>
      <c r="F103" s="105" t="s">
        <v>216</v>
      </c>
      <c r="G103" s="76" t="s">
        <v>189</v>
      </c>
      <c r="H103" s="76"/>
      <c r="I103" s="178"/>
      <c r="J103" s="108">
        <f>J104</f>
        <v>1</v>
      </c>
      <c r="K103" s="108">
        <f t="shared" si="15"/>
        <v>1</v>
      </c>
      <c r="L103" s="108">
        <f t="shared" si="15"/>
        <v>1</v>
      </c>
    </row>
    <row r="104" spans="1:12">
      <c r="A104" s="117" t="s">
        <v>213</v>
      </c>
      <c r="B104" s="78" t="s">
        <v>211</v>
      </c>
      <c r="C104" s="78" t="s">
        <v>59</v>
      </c>
      <c r="D104" s="78" t="s">
        <v>191</v>
      </c>
      <c r="E104" s="78" t="s">
        <v>214</v>
      </c>
      <c r="F104" s="105" t="s">
        <v>216</v>
      </c>
      <c r="G104" s="76" t="s">
        <v>189</v>
      </c>
      <c r="H104" s="76" t="s">
        <v>69</v>
      </c>
      <c r="I104" s="178"/>
      <c r="J104" s="108">
        <f>J105</f>
        <v>1</v>
      </c>
      <c r="K104" s="108">
        <f t="shared" si="15"/>
        <v>1</v>
      </c>
      <c r="L104" s="108">
        <f t="shared" si="15"/>
        <v>1</v>
      </c>
    </row>
    <row r="105" spans="1:12" ht="45">
      <c r="A105" s="133" t="s">
        <v>243</v>
      </c>
      <c r="B105" s="78" t="s">
        <v>211</v>
      </c>
      <c r="C105" s="78" t="s">
        <v>59</v>
      </c>
      <c r="D105" s="78" t="s">
        <v>191</v>
      </c>
      <c r="E105" s="78" t="s">
        <v>214</v>
      </c>
      <c r="F105" s="105" t="s">
        <v>216</v>
      </c>
      <c r="G105" s="76" t="s">
        <v>189</v>
      </c>
      <c r="H105" s="76" t="s">
        <v>69</v>
      </c>
      <c r="I105" s="178" t="s">
        <v>229</v>
      </c>
      <c r="J105" s="108">
        <f>'Приложение 2'!J52</f>
        <v>1</v>
      </c>
      <c r="K105" s="108">
        <f>'Приложение 2'!K52</f>
        <v>1</v>
      </c>
      <c r="L105" s="108">
        <f>'Приложение 2'!L52</f>
        <v>1</v>
      </c>
    </row>
    <row r="106" spans="1:12" ht="25.5" customHeight="1">
      <c r="A106" s="75" t="s">
        <v>141</v>
      </c>
      <c r="B106" s="78" t="s">
        <v>211</v>
      </c>
      <c r="C106" s="78" t="s">
        <v>59</v>
      </c>
      <c r="D106" s="78" t="s">
        <v>191</v>
      </c>
      <c r="E106" s="77" t="s">
        <v>142</v>
      </c>
      <c r="F106" s="105"/>
      <c r="G106" s="116"/>
      <c r="H106" s="78"/>
      <c r="I106" s="178"/>
      <c r="J106" s="108">
        <f t="shared" ref="J106:L110" si="16">J107</f>
        <v>304.39999999999998</v>
      </c>
      <c r="K106" s="108">
        <f t="shared" si="16"/>
        <v>63.1</v>
      </c>
      <c r="L106" s="108">
        <f>L107</f>
        <v>30</v>
      </c>
    </row>
    <row r="107" spans="1:12" ht="33.75">
      <c r="A107" s="75" t="s">
        <v>198</v>
      </c>
      <c r="B107" s="78" t="s">
        <v>211</v>
      </c>
      <c r="C107" s="78" t="s">
        <v>59</v>
      </c>
      <c r="D107" s="78" t="s">
        <v>191</v>
      </c>
      <c r="E107" s="77" t="s">
        <v>142</v>
      </c>
      <c r="F107" s="105" t="s">
        <v>199</v>
      </c>
      <c r="G107" s="116"/>
      <c r="H107" s="78"/>
      <c r="I107" s="178"/>
      <c r="J107" s="108">
        <f t="shared" si="16"/>
        <v>304.39999999999998</v>
      </c>
      <c r="K107" s="108">
        <f t="shared" si="16"/>
        <v>63.1</v>
      </c>
      <c r="L107" s="108">
        <f>L108</f>
        <v>30</v>
      </c>
    </row>
    <row r="108" spans="1:12" ht="39.75" customHeight="1">
      <c r="A108" s="115" t="s">
        <v>200</v>
      </c>
      <c r="B108" s="78" t="s">
        <v>211</v>
      </c>
      <c r="C108" s="78" t="s">
        <v>59</v>
      </c>
      <c r="D108" s="78" t="s">
        <v>191</v>
      </c>
      <c r="E108" s="77" t="s">
        <v>142</v>
      </c>
      <c r="F108" s="105" t="s">
        <v>201</v>
      </c>
      <c r="G108" s="116"/>
      <c r="H108" s="78"/>
      <c r="I108" s="178"/>
      <c r="J108" s="108">
        <f>J109</f>
        <v>304.39999999999998</v>
      </c>
      <c r="K108" s="108">
        <f t="shared" si="16"/>
        <v>63.1</v>
      </c>
      <c r="L108" s="108">
        <f t="shared" si="16"/>
        <v>30</v>
      </c>
    </row>
    <row r="109" spans="1:12" ht="21" customHeight="1">
      <c r="A109" s="75" t="s">
        <v>148</v>
      </c>
      <c r="B109" s="78" t="s">
        <v>211</v>
      </c>
      <c r="C109" s="78" t="s">
        <v>59</v>
      </c>
      <c r="D109" s="78" t="s">
        <v>191</v>
      </c>
      <c r="E109" s="77" t="s">
        <v>142</v>
      </c>
      <c r="F109" s="105" t="s">
        <v>201</v>
      </c>
      <c r="G109" s="116" t="s">
        <v>212</v>
      </c>
      <c r="H109" s="78"/>
      <c r="I109" s="178"/>
      <c r="J109" s="108">
        <f>J110</f>
        <v>304.39999999999998</v>
      </c>
      <c r="K109" s="108">
        <f t="shared" si="16"/>
        <v>63.1</v>
      </c>
      <c r="L109" s="108">
        <f t="shared" si="16"/>
        <v>30</v>
      </c>
    </row>
    <row r="110" spans="1:12" ht="20.25" customHeight="1">
      <c r="A110" s="75" t="s">
        <v>140</v>
      </c>
      <c r="B110" s="78" t="s">
        <v>211</v>
      </c>
      <c r="C110" s="78" t="s">
        <v>59</v>
      </c>
      <c r="D110" s="78" t="s">
        <v>191</v>
      </c>
      <c r="E110" s="77" t="s">
        <v>142</v>
      </c>
      <c r="F110" s="105" t="s">
        <v>201</v>
      </c>
      <c r="G110" s="116" t="s">
        <v>212</v>
      </c>
      <c r="H110" s="78" t="s">
        <v>202</v>
      </c>
      <c r="I110" s="178"/>
      <c r="J110" s="108">
        <f>J111</f>
        <v>304.39999999999998</v>
      </c>
      <c r="K110" s="108">
        <f t="shared" si="16"/>
        <v>63.1</v>
      </c>
      <c r="L110" s="108">
        <f t="shared" si="16"/>
        <v>30</v>
      </c>
    </row>
    <row r="111" spans="1:12" ht="45">
      <c r="A111" s="133" t="s">
        <v>243</v>
      </c>
      <c r="B111" s="78" t="s">
        <v>211</v>
      </c>
      <c r="C111" s="78" t="s">
        <v>59</v>
      </c>
      <c r="D111" s="78" t="s">
        <v>191</v>
      </c>
      <c r="E111" s="77" t="s">
        <v>142</v>
      </c>
      <c r="F111" s="105" t="s">
        <v>201</v>
      </c>
      <c r="G111" s="116" t="s">
        <v>212</v>
      </c>
      <c r="H111" s="78" t="s">
        <v>202</v>
      </c>
      <c r="I111" s="178" t="s">
        <v>229</v>
      </c>
      <c r="J111" s="108">
        <f>'Приложение 2'!J82</f>
        <v>304.39999999999998</v>
      </c>
      <c r="K111" s="108">
        <f>'Приложение 2'!K82</f>
        <v>63.1</v>
      </c>
      <c r="L111" s="108">
        <f>'Приложение 2'!L82</f>
        <v>30</v>
      </c>
    </row>
    <row r="112" spans="1:12" ht="22.5">
      <c r="A112" s="75" t="s">
        <v>143</v>
      </c>
      <c r="B112" s="78" t="s">
        <v>211</v>
      </c>
      <c r="C112" s="78" t="s">
        <v>59</v>
      </c>
      <c r="D112" s="78" t="s">
        <v>191</v>
      </c>
      <c r="E112" s="77" t="s">
        <v>144</v>
      </c>
      <c r="F112" s="105"/>
      <c r="G112" s="116"/>
      <c r="H112" s="78"/>
      <c r="I112" s="178"/>
      <c r="J112" s="108">
        <f t="shared" ref="J112:L116" si="17">J113</f>
        <v>52.7</v>
      </c>
      <c r="K112" s="108">
        <f t="shared" si="17"/>
        <v>55</v>
      </c>
      <c r="L112" s="108">
        <f>L113</f>
        <v>51.5</v>
      </c>
    </row>
    <row r="113" spans="1:12" ht="33.75">
      <c r="A113" s="75" t="s">
        <v>198</v>
      </c>
      <c r="B113" s="78" t="s">
        <v>211</v>
      </c>
      <c r="C113" s="78" t="s">
        <v>59</v>
      </c>
      <c r="D113" s="78" t="s">
        <v>191</v>
      </c>
      <c r="E113" s="77" t="s">
        <v>144</v>
      </c>
      <c r="F113" s="105" t="s">
        <v>199</v>
      </c>
      <c r="G113" s="116"/>
      <c r="H113" s="78"/>
      <c r="I113" s="178"/>
      <c r="J113" s="108">
        <f t="shared" si="17"/>
        <v>52.7</v>
      </c>
      <c r="K113" s="108">
        <f t="shared" si="17"/>
        <v>55</v>
      </c>
      <c r="L113" s="108">
        <f>L114</f>
        <v>51.5</v>
      </c>
    </row>
    <row r="114" spans="1:12" ht="33.75">
      <c r="A114" s="115" t="s">
        <v>200</v>
      </c>
      <c r="B114" s="78" t="s">
        <v>211</v>
      </c>
      <c r="C114" s="78" t="s">
        <v>59</v>
      </c>
      <c r="D114" s="78" t="s">
        <v>191</v>
      </c>
      <c r="E114" s="77" t="s">
        <v>144</v>
      </c>
      <c r="F114" s="105" t="s">
        <v>201</v>
      </c>
      <c r="G114" s="116"/>
      <c r="H114" s="78"/>
      <c r="I114" s="178"/>
      <c r="J114" s="108">
        <f>J115</f>
        <v>52.7</v>
      </c>
      <c r="K114" s="108">
        <f t="shared" si="17"/>
        <v>55</v>
      </c>
      <c r="L114" s="108">
        <f t="shared" si="17"/>
        <v>51.5</v>
      </c>
    </row>
    <row r="115" spans="1:12">
      <c r="A115" s="75" t="s">
        <v>148</v>
      </c>
      <c r="B115" s="78" t="s">
        <v>211</v>
      </c>
      <c r="C115" s="78" t="s">
        <v>59</v>
      </c>
      <c r="D115" s="78" t="s">
        <v>191</v>
      </c>
      <c r="E115" s="77" t="s">
        <v>144</v>
      </c>
      <c r="F115" s="105" t="s">
        <v>201</v>
      </c>
      <c r="G115" s="116" t="s">
        <v>212</v>
      </c>
      <c r="H115" s="78"/>
      <c r="I115" s="178"/>
      <c r="J115" s="110">
        <f>J116</f>
        <v>52.7</v>
      </c>
      <c r="K115" s="110">
        <f t="shared" si="17"/>
        <v>55</v>
      </c>
      <c r="L115" s="110">
        <f t="shared" si="17"/>
        <v>51.5</v>
      </c>
    </row>
    <row r="116" spans="1:12">
      <c r="A116" s="75" t="s">
        <v>140</v>
      </c>
      <c r="B116" s="78" t="s">
        <v>211</v>
      </c>
      <c r="C116" s="78" t="s">
        <v>59</v>
      </c>
      <c r="D116" s="78" t="s">
        <v>191</v>
      </c>
      <c r="E116" s="77" t="s">
        <v>144</v>
      </c>
      <c r="F116" s="105" t="s">
        <v>201</v>
      </c>
      <c r="G116" s="116" t="s">
        <v>212</v>
      </c>
      <c r="H116" s="78" t="s">
        <v>202</v>
      </c>
      <c r="I116" s="178"/>
      <c r="J116" s="110">
        <f>J117</f>
        <v>52.7</v>
      </c>
      <c r="K116" s="110">
        <f t="shared" si="17"/>
        <v>55</v>
      </c>
      <c r="L116" s="110">
        <f t="shared" si="17"/>
        <v>51.5</v>
      </c>
    </row>
    <row r="117" spans="1:12" ht="45">
      <c r="A117" s="133" t="s">
        <v>243</v>
      </c>
      <c r="B117" s="78" t="s">
        <v>211</v>
      </c>
      <c r="C117" s="78" t="s">
        <v>59</v>
      </c>
      <c r="D117" s="78"/>
      <c r="E117" s="77" t="s">
        <v>144</v>
      </c>
      <c r="F117" s="105" t="s">
        <v>201</v>
      </c>
      <c r="G117" s="116" t="s">
        <v>212</v>
      </c>
      <c r="H117" s="78" t="s">
        <v>202</v>
      </c>
      <c r="I117" s="178" t="s">
        <v>229</v>
      </c>
      <c r="J117" s="110">
        <f>'Приложение 2'!J85</f>
        <v>52.7</v>
      </c>
      <c r="K117" s="110">
        <f>'Приложение 2'!K85</f>
        <v>55</v>
      </c>
      <c r="L117" s="110">
        <f>'Приложение 2'!L85</f>
        <v>51.5</v>
      </c>
    </row>
    <row r="118" spans="1:12" ht="101.25">
      <c r="A118" s="157" t="s">
        <v>133</v>
      </c>
      <c r="B118" s="78" t="s">
        <v>211</v>
      </c>
      <c r="C118" s="78" t="s">
        <v>59</v>
      </c>
      <c r="D118" s="78" t="s">
        <v>191</v>
      </c>
      <c r="E118" s="78" t="s">
        <v>128</v>
      </c>
      <c r="F118" s="105"/>
      <c r="G118" s="76"/>
      <c r="H118" s="76"/>
      <c r="I118" s="178"/>
      <c r="J118" s="108">
        <f t="shared" ref="J118:L122" si="18">J119</f>
        <v>100</v>
      </c>
      <c r="K118" s="108">
        <f t="shared" si="18"/>
        <v>0</v>
      </c>
      <c r="L118" s="108">
        <f t="shared" si="18"/>
        <v>0</v>
      </c>
    </row>
    <row r="119" spans="1:12" ht="33.75">
      <c r="A119" s="156" t="s">
        <v>198</v>
      </c>
      <c r="B119" s="78" t="s">
        <v>211</v>
      </c>
      <c r="C119" s="78" t="s">
        <v>59</v>
      </c>
      <c r="D119" s="78" t="s">
        <v>191</v>
      </c>
      <c r="E119" s="78" t="s">
        <v>128</v>
      </c>
      <c r="F119" s="105" t="s">
        <v>199</v>
      </c>
      <c r="G119" s="76"/>
      <c r="H119" s="76"/>
      <c r="I119" s="178"/>
      <c r="J119" s="108">
        <f t="shared" si="18"/>
        <v>100</v>
      </c>
      <c r="K119" s="108">
        <f t="shared" si="18"/>
        <v>0</v>
      </c>
      <c r="L119" s="108">
        <f t="shared" si="18"/>
        <v>0</v>
      </c>
    </row>
    <row r="120" spans="1:12" ht="33.75">
      <c r="A120" s="158" t="s">
        <v>200</v>
      </c>
      <c r="B120" s="78" t="s">
        <v>211</v>
      </c>
      <c r="C120" s="78" t="s">
        <v>59</v>
      </c>
      <c r="D120" s="78" t="s">
        <v>191</v>
      </c>
      <c r="E120" s="78" t="s">
        <v>128</v>
      </c>
      <c r="F120" s="105" t="s">
        <v>201</v>
      </c>
      <c r="G120" s="76"/>
      <c r="H120" s="76"/>
      <c r="I120" s="178"/>
      <c r="J120" s="108">
        <f>J121</f>
        <v>100</v>
      </c>
      <c r="K120" s="108">
        <f t="shared" si="18"/>
        <v>0</v>
      </c>
      <c r="L120" s="108">
        <f t="shared" si="18"/>
        <v>0</v>
      </c>
    </row>
    <row r="121" spans="1:12">
      <c r="A121" s="139" t="s">
        <v>188</v>
      </c>
      <c r="B121" s="78" t="s">
        <v>211</v>
      </c>
      <c r="C121" s="78" t="s">
        <v>59</v>
      </c>
      <c r="D121" s="78" t="s">
        <v>191</v>
      </c>
      <c r="E121" s="78" t="s">
        <v>128</v>
      </c>
      <c r="F121" s="105" t="s">
        <v>201</v>
      </c>
      <c r="G121" s="76" t="s">
        <v>189</v>
      </c>
      <c r="H121" s="76"/>
      <c r="I121" s="178"/>
      <c r="J121" s="155">
        <f>J122</f>
        <v>100</v>
      </c>
      <c r="K121" s="155">
        <f t="shared" si="18"/>
        <v>0</v>
      </c>
      <c r="L121" s="155">
        <f t="shared" si="18"/>
        <v>0</v>
      </c>
    </row>
    <row r="122" spans="1:12" ht="22.5">
      <c r="A122" s="159" t="s">
        <v>217</v>
      </c>
      <c r="B122" s="78" t="s">
        <v>211</v>
      </c>
      <c r="C122" s="78" t="s">
        <v>59</v>
      </c>
      <c r="D122" s="78" t="s">
        <v>191</v>
      </c>
      <c r="E122" s="78" t="s">
        <v>128</v>
      </c>
      <c r="F122" s="105" t="s">
        <v>201</v>
      </c>
      <c r="G122" s="76" t="s">
        <v>189</v>
      </c>
      <c r="H122" s="76" t="s">
        <v>50</v>
      </c>
      <c r="I122" s="178"/>
      <c r="J122" s="155">
        <f>J123</f>
        <v>100</v>
      </c>
      <c r="K122" s="155">
        <f t="shared" si="18"/>
        <v>0</v>
      </c>
      <c r="L122" s="155">
        <f t="shared" si="18"/>
        <v>0</v>
      </c>
    </row>
    <row r="123" spans="1:12" ht="45">
      <c r="A123" s="133" t="s">
        <v>243</v>
      </c>
      <c r="B123" s="78" t="s">
        <v>211</v>
      </c>
      <c r="C123" s="78" t="s">
        <v>59</v>
      </c>
      <c r="D123" s="78" t="s">
        <v>191</v>
      </c>
      <c r="E123" s="78" t="s">
        <v>128</v>
      </c>
      <c r="F123" s="105" t="s">
        <v>201</v>
      </c>
      <c r="G123" s="76" t="s">
        <v>189</v>
      </c>
      <c r="H123" s="76" t="s">
        <v>50</v>
      </c>
      <c r="I123" s="178" t="s">
        <v>229</v>
      </c>
      <c r="J123" s="108">
        <f>'Приложение 2'!J58</f>
        <v>100</v>
      </c>
      <c r="K123" s="108">
        <f>'Приложение 2'!K58</f>
        <v>0</v>
      </c>
      <c r="L123" s="108">
        <f>'Приложение 2'!L58</f>
        <v>0</v>
      </c>
    </row>
    <row r="124" spans="1:12" ht="116.25">
      <c r="A124" s="169" t="s">
        <v>1</v>
      </c>
      <c r="B124" s="78" t="s">
        <v>211</v>
      </c>
      <c r="C124" s="78" t="s">
        <v>59</v>
      </c>
      <c r="D124" s="78" t="s">
        <v>191</v>
      </c>
      <c r="E124" s="78" t="s">
        <v>128</v>
      </c>
      <c r="F124" s="105"/>
      <c r="G124" s="76"/>
      <c r="H124" s="76"/>
      <c r="I124" s="105"/>
      <c r="J124" s="108">
        <f t="shared" ref="J124:L128" si="19">J125</f>
        <v>0.5</v>
      </c>
      <c r="K124" s="110">
        <f t="shared" si="19"/>
        <v>0</v>
      </c>
      <c r="L124" s="110">
        <f t="shared" si="19"/>
        <v>0</v>
      </c>
    </row>
    <row r="125" spans="1:12" ht="26.25" customHeight="1">
      <c r="A125" s="160" t="s">
        <v>6</v>
      </c>
      <c r="B125" s="78" t="s">
        <v>211</v>
      </c>
      <c r="C125" s="78" t="s">
        <v>59</v>
      </c>
      <c r="D125" s="78" t="s">
        <v>191</v>
      </c>
      <c r="E125" s="78" t="s">
        <v>128</v>
      </c>
      <c r="F125" s="105" t="s">
        <v>7</v>
      </c>
      <c r="G125" s="76"/>
      <c r="H125" s="76"/>
      <c r="I125" s="105"/>
      <c r="J125" s="108">
        <f t="shared" si="19"/>
        <v>0.5</v>
      </c>
      <c r="K125" s="108">
        <f t="shared" si="19"/>
        <v>0</v>
      </c>
      <c r="L125" s="108">
        <f t="shared" si="19"/>
        <v>0</v>
      </c>
    </row>
    <row r="126" spans="1:12" ht="30.75" customHeight="1">
      <c r="A126" s="161" t="s">
        <v>8</v>
      </c>
      <c r="B126" s="78" t="s">
        <v>211</v>
      </c>
      <c r="C126" s="78" t="s">
        <v>59</v>
      </c>
      <c r="D126" s="78" t="s">
        <v>191</v>
      </c>
      <c r="E126" s="78" t="s">
        <v>128</v>
      </c>
      <c r="F126" s="105" t="s">
        <v>130</v>
      </c>
      <c r="G126" s="76"/>
      <c r="H126" s="76"/>
      <c r="I126" s="105"/>
      <c r="J126" s="108">
        <f t="shared" si="19"/>
        <v>0.5</v>
      </c>
      <c r="K126" s="108">
        <f t="shared" si="19"/>
        <v>0</v>
      </c>
      <c r="L126" s="108">
        <f t="shared" si="19"/>
        <v>0</v>
      </c>
    </row>
    <row r="127" spans="1:12">
      <c r="A127" s="139" t="s">
        <v>188</v>
      </c>
      <c r="B127" s="78" t="s">
        <v>211</v>
      </c>
      <c r="C127" s="78" t="s">
        <v>59</v>
      </c>
      <c r="D127" s="78" t="s">
        <v>191</v>
      </c>
      <c r="E127" s="78" t="s">
        <v>128</v>
      </c>
      <c r="F127" s="105" t="s">
        <v>130</v>
      </c>
      <c r="G127" s="76" t="s">
        <v>189</v>
      </c>
      <c r="H127" s="76"/>
      <c r="I127" s="105"/>
      <c r="J127" s="108">
        <f t="shared" si="19"/>
        <v>0.5</v>
      </c>
      <c r="K127" s="108">
        <f t="shared" si="19"/>
        <v>0</v>
      </c>
      <c r="L127" s="108">
        <f t="shared" si="19"/>
        <v>0</v>
      </c>
    </row>
    <row r="128" spans="1:12" ht="45">
      <c r="A128" s="162" t="s">
        <v>17</v>
      </c>
      <c r="B128" s="78" t="s">
        <v>211</v>
      </c>
      <c r="C128" s="78" t="s">
        <v>59</v>
      </c>
      <c r="D128" s="78" t="s">
        <v>191</v>
      </c>
      <c r="E128" s="78" t="s">
        <v>128</v>
      </c>
      <c r="F128" s="105" t="s">
        <v>130</v>
      </c>
      <c r="G128" s="76" t="s">
        <v>189</v>
      </c>
      <c r="H128" s="76" t="s">
        <v>222</v>
      </c>
      <c r="I128" s="105"/>
      <c r="J128" s="108">
        <f t="shared" si="19"/>
        <v>0.5</v>
      </c>
      <c r="K128" s="108">
        <f t="shared" si="19"/>
        <v>0</v>
      </c>
      <c r="L128" s="108">
        <f t="shared" si="19"/>
        <v>0</v>
      </c>
    </row>
    <row r="129" spans="1:12" ht="45">
      <c r="A129" s="120" t="s">
        <v>243</v>
      </c>
      <c r="B129" s="78" t="s">
        <v>211</v>
      </c>
      <c r="C129" s="78" t="s">
        <v>59</v>
      </c>
      <c r="D129" s="78" t="s">
        <v>191</v>
      </c>
      <c r="E129" s="78" t="s">
        <v>128</v>
      </c>
      <c r="F129" s="105" t="s">
        <v>130</v>
      </c>
      <c r="G129" s="76" t="s">
        <v>189</v>
      </c>
      <c r="H129" s="76" t="s">
        <v>222</v>
      </c>
      <c r="I129" s="105" t="s">
        <v>229</v>
      </c>
      <c r="J129" s="108">
        <f>'Приложение 2'!J45</f>
        <v>0.5</v>
      </c>
      <c r="K129" s="108">
        <f>'Приложение 2'!K45</f>
        <v>0</v>
      </c>
      <c r="L129" s="108">
        <f>'Приложение 2'!L45</f>
        <v>0</v>
      </c>
    </row>
    <row r="130" spans="1:12" ht="39.75" customHeight="1">
      <c r="A130" s="205" t="s">
        <v>303</v>
      </c>
      <c r="B130" s="206">
        <v>89</v>
      </c>
      <c r="C130" s="206">
        <v>1</v>
      </c>
      <c r="D130" s="78" t="s">
        <v>191</v>
      </c>
      <c r="E130" s="206">
        <v>78090</v>
      </c>
      <c r="F130" s="206"/>
      <c r="G130" s="206"/>
      <c r="H130" s="206"/>
      <c r="I130" s="206"/>
      <c r="J130" s="208">
        <f>J131</f>
        <v>361.5</v>
      </c>
      <c r="K130" s="205"/>
      <c r="L130" s="205"/>
    </row>
    <row r="131" spans="1:12" ht="38.25" customHeight="1">
      <c r="A131" s="205" t="s">
        <v>305</v>
      </c>
      <c r="B131" s="206">
        <v>89</v>
      </c>
      <c r="C131" s="206">
        <v>1</v>
      </c>
      <c r="D131" s="78" t="s">
        <v>191</v>
      </c>
      <c r="E131" s="206">
        <v>78090</v>
      </c>
      <c r="F131" s="206">
        <v>200</v>
      </c>
      <c r="G131" s="206"/>
      <c r="H131" s="206"/>
      <c r="I131" s="206"/>
      <c r="J131" s="208">
        <f>J132</f>
        <v>361.5</v>
      </c>
      <c r="K131" s="205"/>
      <c r="L131" s="205"/>
    </row>
    <row r="132" spans="1:12" ht="45.75" customHeight="1">
      <c r="A132" s="205" t="s">
        <v>306</v>
      </c>
      <c r="B132" s="206">
        <v>89</v>
      </c>
      <c r="C132" s="206">
        <v>1</v>
      </c>
      <c r="D132" s="78" t="s">
        <v>191</v>
      </c>
      <c r="E132" s="206">
        <v>78090</v>
      </c>
      <c r="F132" s="206">
        <v>240</v>
      </c>
      <c r="G132" s="206"/>
      <c r="H132" s="206"/>
      <c r="I132" s="206"/>
      <c r="J132" s="208">
        <f>J133</f>
        <v>361.5</v>
      </c>
      <c r="K132" s="205"/>
      <c r="L132" s="205"/>
    </row>
    <row r="133" spans="1:12" ht="20.25" customHeight="1">
      <c r="A133" s="205" t="s">
        <v>307</v>
      </c>
      <c r="B133" s="206">
        <v>89</v>
      </c>
      <c r="C133" s="206">
        <v>1</v>
      </c>
      <c r="D133" s="78" t="s">
        <v>191</v>
      </c>
      <c r="E133" s="206">
        <v>78090</v>
      </c>
      <c r="F133" s="206">
        <v>240</v>
      </c>
      <c r="G133" s="76" t="s">
        <v>212</v>
      </c>
      <c r="H133" s="207"/>
      <c r="I133" s="207"/>
      <c r="J133" s="208">
        <f>J134</f>
        <v>361.5</v>
      </c>
      <c r="K133" s="205"/>
      <c r="L133" s="205"/>
    </row>
    <row r="134" spans="1:12" ht="18.75" customHeight="1">
      <c r="A134" s="205" t="s">
        <v>308</v>
      </c>
      <c r="B134" s="206">
        <v>89</v>
      </c>
      <c r="C134" s="206">
        <v>1</v>
      </c>
      <c r="D134" s="78" t="s">
        <v>191</v>
      </c>
      <c r="E134" s="206">
        <v>78090</v>
      </c>
      <c r="F134" s="206">
        <v>240</v>
      </c>
      <c r="G134" s="76" t="s">
        <v>212</v>
      </c>
      <c r="H134" s="76" t="s">
        <v>202</v>
      </c>
      <c r="I134" s="207"/>
      <c r="J134" s="208">
        <f>J135</f>
        <v>361.5</v>
      </c>
      <c r="K134" s="205"/>
      <c r="L134" s="205"/>
    </row>
    <row r="135" spans="1:12" ht="48.75" customHeight="1">
      <c r="A135" s="120" t="s">
        <v>243</v>
      </c>
      <c r="B135" s="78" t="s">
        <v>211</v>
      </c>
      <c r="C135" s="78" t="s">
        <v>59</v>
      </c>
      <c r="D135" s="78" t="s">
        <v>191</v>
      </c>
      <c r="E135" s="78" t="s">
        <v>304</v>
      </c>
      <c r="F135" s="105" t="s">
        <v>201</v>
      </c>
      <c r="G135" s="76" t="s">
        <v>212</v>
      </c>
      <c r="H135" s="76" t="s">
        <v>202</v>
      </c>
      <c r="I135" s="105" t="s">
        <v>229</v>
      </c>
      <c r="J135" s="108">
        <f>'Приложение 2'!J88</f>
        <v>361.5</v>
      </c>
      <c r="K135" s="205"/>
      <c r="L135" s="205"/>
    </row>
  </sheetData>
  <autoFilter ref="A6:L6"/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conditionalFormatting sqref="E85:F85 A47 A80 A35:A38 A92:F93 A82:A83 A106:A110 A41:A42 B17:F20 A19:A21 B118:F123 A100:F104 A118 A94:H99 A60:A67 A26 B85:C91 H85:H91 A9:A15 G42:H43 A44:A45 A49:A50 B47:H52 D53:D59 A57:A58 A77:A78 A113:A116 B106:H117 A121:A122 B105:F105 A124:A128 A85:A89 C125:F129 D124 B21:H31 A69:A73 B9:H16 B40:E43 F40:F46 A33 B32:F39 C135:F135 D130:D134">
    <cfRule type="expression" dxfId="38" priority="1" stopIfTrue="1">
      <formula>$C9=""</formula>
    </cfRule>
    <cfRule type="expression" dxfId="37" priority="2" stopIfTrue="1">
      <formula>$G9&lt;&gt;""</formula>
    </cfRule>
  </conditionalFormatting>
  <conditionalFormatting sqref="F86 A17 F60:F68 G85:G91 D85:D91 G124:H124 B124:B129 B60:E84 E86:E91 G60:H69 G75:H84 F70:H74 B135">
    <cfRule type="expression" dxfId="36" priority="3" stopIfTrue="1">
      <formula>$C17=""</formula>
    </cfRule>
    <cfRule type="expression" dxfId="35" priority="4" stopIfTrue="1">
      <formula>$D17&lt;&gt;""</formula>
    </cfRule>
  </conditionalFormatting>
  <conditionalFormatting sqref="A75:A76 A119 A52:A53 A112 A22:A23 A18 A55 F87:F91 E55:E59 B53:C59 F53:F59 E124:F124 C124 F69 F75:F84">
    <cfRule type="expression" dxfId="34" priority="5" stopIfTrue="1">
      <formula>$C18=""</formula>
    </cfRule>
    <cfRule type="expression" dxfId="33" priority="6" stopIfTrue="1">
      <formula>$F18&lt;&gt;""</formula>
    </cfRule>
  </conditionalFormatting>
  <conditionalFormatting sqref="G53:H59">
    <cfRule type="expression" dxfId="32" priority="7" stopIfTrue="1">
      <formula>$H53=""</formula>
    </cfRule>
    <cfRule type="expression" dxfId="31" priority="8" stopIfTrue="1">
      <formula>#REF!&lt;&gt;""</formula>
    </cfRule>
    <cfRule type="expression" dxfId="30" priority="9" stopIfTrue="1">
      <formula>AND($I53="",$H53&lt;&gt;"")</formula>
    </cfRule>
  </conditionalFormatting>
  <conditionalFormatting sqref="A56">
    <cfRule type="expression" dxfId="29" priority="10" stopIfTrue="1">
      <formula>$H56=""</formula>
    </cfRule>
    <cfRule type="expression" dxfId="28" priority="11" stopIfTrue="1">
      <formula>$K56&lt;&gt;""</formula>
    </cfRule>
    <cfRule type="expression" dxfId="27" priority="12" stopIfTrue="1">
      <formula>AND($I56="",$H56&lt;&gt;"")</formula>
    </cfRule>
  </conditionalFormatting>
  <conditionalFormatting sqref="G17:H20 G118:H123 G92:H93 G100:H105 G32:H41">
    <cfRule type="expression" dxfId="26" priority="13" stopIfTrue="1">
      <formula>$H17=""</formula>
    </cfRule>
    <cfRule type="expression" dxfId="25" priority="14" stopIfTrue="1">
      <formula>#REF!&lt;&gt;""</formula>
    </cfRule>
    <cfRule type="expression" dxfId="24" priority="15" stopIfTrue="1">
      <formula>AND($M17="",$H17&lt;&gt;"")</formula>
    </cfRule>
  </conditionalFormatting>
  <conditionalFormatting sqref="I23 I94:I99 I42:I43 I106:I117 I121:I123 I25:I31">
    <cfRule type="expression" dxfId="23" priority="16" stopIfTrue="1">
      <formula>#REF!=""</formula>
    </cfRule>
    <cfRule type="expression" dxfId="22" priority="17" stopIfTrue="1">
      <formula>$D23&lt;&gt;""</formula>
    </cfRule>
  </conditionalFormatting>
  <conditionalFormatting sqref="B44:E45">
    <cfRule type="expression" dxfId="21" priority="18" stopIfTrue="1">
      <formula>$C44=""</formula>
    </cfRule>
    <cfRule type="expression" dxfId="20" priority="19" stopIfTrue="1">
      <formula>$G45&lt;&gt;""</formula>
    </cfRule>
  </conditionalFormatting>
  <conditionalFormatting sqref="G45:H46">
    <cfRule type="expression" dxfId="19" priority="20" stopIfTrue="1">
      <formula>$C44=""</formula>
    </cfRule>
    <cfRule type="expression" dxfId="18" priority="21" stopIfTrue="1">
      <formula>$G45&lt;&gt;""</formula>
    </cfRule>
  </conditionalFormatting>
  <conditionalFormatting sqref="I47:I48">
    <cfRule type="expression" dxfId="17" priority="22" stopIfTrue="1">
      <formula>#REF!=""</formula>
    </cfRule>
    <cfRule type="expression" dxfId="16" priority="23" stopIfTrue="1">
      <formula>$C47&lt;&gt;""</formula>
    </cfRule>
  </conditionalFormatting>
  <conditionalFormatting sqref="A28:A29">
    <cfRule type="expression" dxfId="15" priority="24" stopIfTrue="1">
      <formula>$G28=""</formula>
    </cfRule>
    <cfRule type="expression" dxfId="14" priority="25" stopIfTrue="1">
      <formula>#REF!&lt;&gt;""</formula>
    </cfRule>
    <cfRule type="expression" dxfId="13" priority="26" stopIfTrue="1">
      <formula>AND($H28="",$G28&lt;&gt;"")</formula>
    </cfRule>
  </conditionalFormatting>
  <conditionalFormatting sqref="B46:E46">
    <cfRule type="expression" dxfId="12" priority="27" stopIfTrue="1">
      <formula>$C46=""</formula>
    </cfRule>
    <cfRule type="expression" dxfId="11" priority="28" stopIfTrue="1">
      <formula>#REF!&lt;&gt;""</formula>
    </cfRule>
  </conditionalFormatting>
  <conditionalFormatting sqref="A54">
    <cfRule type="expression" dxfId="10" priority="29" stopIfTrue="1">
      <formula>$H54=""</formula>
    </cfRule>
    <cfRule type="expression" dxfId="9" priority="30" stopIfTrue="1">
      <formula>#REF!&lt;&gt;""</formula>
    </cfRule>
    <cfRule type="expression" dxfId="8" priority="31" stopIfTrue="1">
      <formula>AND(#REF!="",$H54&lt;&gt;"")</formula>
    </cfRule>
  </conditionalFormatting>
  <conditionalFormatting sqref="G125:H129 G133:G134 G135:H135 H134">
    <cfRule type="expression" dxfId="7" priority="32" stopIfTrue="1">
      <formula>$H125=""</formula>
    </cfRule>
    <cfRule type="expression" dxfId="6" priority="33" stopIfTrue="1">
      <formula>#REF!&lt;&gt;""</formula>
    </cfRule>
    <cfRule type="expression" dxfId="5" priority="34" stopIfTrue="1">
      <formula>AND(#REF!="",$H125&lt;&gt;"")</formula>
    </cfRule>
  </conditionalFormatting>
  <conditionalFormatting sqref="A123 A117 I118:I120 A111 I124:I129 A129 I92:I93 A91 I100:I105 A105 A79 A68 A59 A51 I49:I52 I45:I46 A46 A84 A25 I32:I41 I9:I20 A7:I8 A16 A31:A32 A39:A40 A74 A135 I135">
    <cfRule type="expression" dxfId="4" priority="35" stopIfTrue="1">
      <formula>#REF!=""</formula>
    </cfRule>
    <cfRule type="expression" dxfId="3" priority="36" stopIfTrue="1">
      <formula>#REF!&lt;&gt;""</formula>
    </cfRule>
  </conditionalFormatting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52"/>
  <sheetViews>
    <sheetView tabSelected="1" view="pageBreakPreview" zoomScale="90" zoomScaleSheetLayoutView="90" workbookViewId="0">
      <selection activeCell="C19" sqref="C19"/>
    </sheetView>
  </sheetViews>
  <sheetFormatPr defaultRowHeight="12.75"/>
  <cols>
    <col min="1" max="1" width="37.1640625" style="24" customWidth="1"/>
    <col min="2" max="2" width="70.5" style="24" customWidth="1"/>
    <col min="3" max="3" width="18.6640625" style="24" bestFit="1" customWidth="1"/>
    <col min="4" max="4" width="19.33203125" style="24" customWidth="1"/>
    <col min="5" max="5" width="18" style="24" customWidth="1"/>
    <col min="6" max="6" width="24" style="24" customWidth="1"/>
    <col min="7" max="7" width="17.33203125" style="24" customWidth="1"/>
    <col min="8" max="8" width="17.5" style="24" customWidth="1"/>
    <col min="9" max="9" width="17" style="24" bestFit="1" customWidth="1"/>
    <col min="10" max="16384" width="9.33203125" style="24"/>
  </cols>
  <sheetData>
    <row r="1" spans="1:9" ht="15.75">
      <c r="B1" s="25"/>
      <c r="C1" s="222" t="s">
        <v>291</v>
      </c>
      <c r="D1" s="223"/>
      <c r="E1" s="223"/>
      <c r="F1" s="26"/>
    </row>
    <row r="2" spans="1:9" ht="15.75">
      <c r="A2" s="27"/>
      <c r="B2" s="28"/>
      <c r="C2" s="223"/>
      <c r="D2" s="223"/>
      <c r="E2" s="223"/>
      <c r="F2" s="26"/>
    </row>
    <row r="3" spans="1:9" ht="15.75" customHeight="1">
      <c r="B3" s="28"/>
      <c r="C3" s="223"/>
      <c r="D3" s="223"/>
      <c r="E3" s="223"/>
      <c r="F3" s="26"/>
    </row>
    <row r="4" spans="1:9" ht="15.75">
      <c r="B4" s="27"/>
      <c r="C4" s="223"/>
      <c r="D4" s="223"/>
      <c r="E4" s="223"/>
      <c r="F4" s="26"/>
    </row>
    <row r="5" spans="1:9" ht="97.5" customHeight="1">
      <c r="B5" s="27"/>
      <c r="C5" s="223"/>
      <c r="D5" s="223"/>
      <c r="E5" s="223"/>
      <c r="F5" s="26"/>
    </row>
    <row r="6" spans="1:9" ht="12.75" customHeight="1">
      <c r="A6" s="29"/>
      <c r="B6" s="30"/>
      <c r="C6" s="30"/>
      <c r="D6" s="30"/>
      <c r="E6" s="30"/>
      <c r="F6" s="26"/>
    </row>
    <row r="7" spans="1:9" ht="75" customHeight="1">
      <c r="A7" s="221" t="s">
        <v>283</v>
      </c>
      <c r="B7" s="221"/>
      <c r="C7" s="221"/>
      <c r="D7" s="221"/>
      <c r="E7" s="221"/>
      <c r="F7" s="26"/>
    </row>
    <row r="8" spans="1:9">
      <c r="A8" s="31"/>
      <c r="B8" s="26"/>
      <c r="C8" s="26"/>
      <c r="D8" s="26"/>
      <c r="E8" s="26"/>
      <c r="F8" s="32"/>
    </row>
    <row r="9" spans="1:9" ht="36.75" customHeight="1">
      <c r="A9" s="224" t="s">
        <v>74</v>
      </c>
      <c r="B9" s="225" t="s">
        <v>75</v>
      </c>
      <c r="C9" s="224" t="s">
        <v>76</v>
      </c>
      <c r="D9" s="224"/>
      <c r="E9" s="224"/>
      <c r="F9" s="33"/>
      <c r="H9" s="34"/>
      <c r="I9" s="35"/>
    </row>
    <row r="10" spans="1:9" ht="36" customHeight="1">
      <c r="A10" s="224"/>
      <c r="B10" s="225"/>
      <c r="C10" s="23" t="s">
        <v>272</v>
      </c>
      <c r="D10" s="23" t="s">
        <v>273</v>
      </c>
      <c r="E10" s="23" t="s">
        <v>278</v>
      </c>
      <c r="F10" s="36"/>
      <c r="H10" s="35"/>
      <c r="I10" s="35"/>
    </row>
    <row r="11" spans="1:9" ht="15.75">
      <c r="A11" s="37" t="s">
        <v>59</v>
      </c>
      <c r="B11" s="38" t="s">
        <v>60</v>
      </c>
      <c r="C11" s="38" t="s">
        <v>61</v>
      </c>
      <c r="D11" s="38" t="s">
        <v>62</v>
      </c>
      <c r="E11" s="39">
        <v>5</v>
      </c>
      <c r="F11" s="36"/>
      <c r="H11" s="35"/>
      <c r="I11" s="35"/>
    </row>
    <row r="12" spans="1:9" ht="31.5">
      <c r="A12" s="62" t="s">
        <v>18</v>
      </c>
      <c r="B12" s="63" t="s">
        <v>19</v>
      </c>
      <c r="C12" s="64">
        <f>C13+C22+C25</f>
        <v>-105.5</v>
      </c>
      <c r="D12" s="64">
        <f>D13+D22+D25</f>
        <v>-126.6</v>
      </c>
      <c r="E12" s="64">
        <f>E13+E22+E25</f>
        <v>-147.69999999999999</v>
      </c>
      <c r="F12" s="40"/>
      <c r="G12" s="40"/>
      <c r="H12" s="40"/>
    </row>
    <row r="13" spans="1:9" s="41" customFormat="1" ht="31.5">
      <c r="A13" s="62" t="s">
        <v>20</v>
      </c>
      <c r="B13" s="63" t="s">
        <v>21</v>
      </c>
      <c r="C13" s="64">
        <f t="shared" ref="C13:E14" si="0">C14</f>
        <v>0</v>
      </c>
      <c r="D13" s="64">
        <f t="shared" si="0"/>
        <v>0</v>
      </c>
      <c r="E13" s="64">
        <f t="shared" si="0"/>
        <v>0</v>
      </c>
    </row>
    <row r="14" spans="1:9" s="41" customFormat="1" ht="31.5">
      <c r="A14" s="67" t="s">
        <v>22</v>
      </c>
      <c r="B14" s="68" t="s">
        <v>23</v>
      </c>
      <c r="C14" s="163">
        <f t="shared" si="0"/>
        <v>0</v>
      </c>
      <c r="D14" s="163">
        <f t="shared" si="0"/>
        <v>0</v>
      </c>
      <c r="E14" s="163">
        <f t="shared" si="0"/>
        <v>0</v>
      </c>
      <c r="F14" s="43"/>
    </row>
    <row r="15" spans="1:9" s="41" customFormat="1" ht="31.5">
      <c r="A15" s="67" t="s">
        <v>150</v>
      </c>
      <c r="B15" s="68" t="s">
        <v>151</v>
      </c>
      <c r="C15" s="64"/>
      <c r="D15" s="73"/>
      <c r="E15" s="74"/>
      <c r="F15" s="43"/>
    </row>
    <row r="16" spans="1:9" s="41" customFormat="1" ht="31.5">
      <c r="A16" s="67" t="s">
        <v>152</v>
      </c>
      <c r="B16" s="68" t="s">
        <v>153</v>
      </c>
      <c r="C16" s="64">
        <f>C17</f>
        <v>0</v>
      </c>
      <c r="D16" s="42">
        <f>D17</f>
        <v>0</v>
      </c>
      <c r="E16" s="42">
        <f>E17</f>
        <v>0</v>
      </c>
    </row>
    <row r="17" spans="1:9" s="41" customFormat="1" ht="47.25">
      <c r="A17" s="67" t="s">
        <v>154</v>
      </c>
      <c r="B17" s="68" t="s">
        <v>155</v>
      </c>
      <c r="C17" s="64"/>
      <c r="D17" s="47"/>
      <c r="E17" s="47"/>
    </row>
    <row r="18" spans="1:9" s="41" customFormat="1" ht="31.5">
      <c r="A18" s="62" t="s">
        <v>24</v>
      </c>
      <c r="B18" s="63" t="s">
        <v>47</v>
      </c>
      <c r="C18" s="64">
        <f>C19</f>
        <v>-105.5</v>
      </c>
      <c r="D18" s="64">
        <f>D19</f>
        <v>-126.6</v>
      </c>
      <c r="E18" s="64">
        <f>E19</f>
        <v>-147.69999999999999</v>
      </c>
      <c r="F18" s="44"/>
    </row>
    <row r="19" spans="1:9" s="41" customFormat="1" ht="47.25">
      <c r="A19" s="67" t="s">
        <v>156</v>
      </c>
      <c r="B19" s="68" t="s">
        <v>157</v>
      </c>
      <c r="C19" s="64">
        <f>C20+C22</f>
        <v>-105.5</v>
      </c>
      <c r="D19" s="64">
        <f>D20+D22</f>
        <v>-126.6</v>
      </c>
      <c r="E19" s="64">
        <f>E20+E22</f>
        <v>-147.69999999999999</v>
      </c>
      <c r="F19" s="43"/>
    </row>
    <row r="20" spans="1:9" s="41" customFormat="1" ht="47.25">
      <c r="A20" s="67" t="s">
        <v>25</v>
      </c>
      <c r="B20" s="68" t="s">
        <v>158</v>
      </c>
      <c r="C20" s="64">
        <f>C21</f>
        <v>0</v>
      </c>
      <c r="D20" s="64">
        <f>D21</f>
        <v>0</v>
      </c>
      <c r="E20" s="64">
        <f>E21</f>
        <v>0</v>
      </c>
      <c r="F20" s="44"/>
    </row>
    <row r="21" spans="1:9" s="41" customFormat="1" ht="47.25">
      <c r="A21" s="67" t="s">
        <v>159</v>
      </c>
      <c r="B21" s="68" t="s">
        <v>160</v>
      </c>
      <c r="C21" s="64">
        <v>0</v>
      </c>
      <c r="D21" s="64">
        <v>0</v>
      </c>
      <c r="E21" s="64">
        <v>0</v>
      </c>
      <c r="F21" s="44"/>
    </row>
    <row r="22" spans="1:9" ht="47.25">
      <c r="A22" s="67" t="s">
        <v>26</v>
      </c>
      <c r="B22" s="68" t="s">
        <v>161</v>
      </c>
      <c r="C22" s="64">
        <f>C23</f>
        <v>-105.5</v>
      </c>
      <c r="D22" s="64">
        <f>D23</f>
        <v>-126.6</v>
      </c>
      <c r="E22" s="64">
        <f>E23</f>
        <v>-147.69999999999999</v>
      </c>
      <c r="F22" s="220"/>
      <c r="G22" s="220"/>
      <c r="H22" s="45"/>
      <c r="I22" s="46"/>
    </row>
    <row r="23" spans="1:9" ht="47.25">
      <c r="A23" s="67" t="s">
        <v>162</v>
      </c>
      <c r="B23" s="68" t="s">
        <v>163</v>
      </c>
      <c r="C23" s="65">
        <v>-105.5</v>
      </c>
      <c r="D23" s="65">
        <v>-126.6</v>
      </c>
      <c r="E23" s="65">
        <v>-147.69999999999999</v>
      </c>
      <c r="F23" s="48"/>
      <c r="G23" s="48"/>
      <c r="H23" s="45"/>
      <c r="I23" s="46"/>
    </row>
    <row r="24" spans="1:9" ht="15.75" customHeight="1">
      <c r="A24" s="67" t="s">
        <v>164</v>
      </c>
      <c r="B24" s="68" t="s">
        <v>165</v>
      </c>
      <c r="C24" s="64">
        <v>0</v>
      </c>
      <c r="D24" s="47">
        <v>0</v>
      </c>
      <c r="E24" s="47">
        <v>0</v>
      </c>
      <c r="F24" s="48"/>
      <c r="G24" s="48"/>
      <c r="H24" s="45"/>
      <c r="I24" s="46"/>
    </row>
    <row r="25" spans="1:9" ht="31.5">
      <c r="A25" s="62" t="s">
        <v>27</v>
      </c>
      <c r="B25" s="63" t="s">
        <v>28</v>
      </c>
      <c r="C25" s="64"/>
      <c r="D25" s="64"/>
      <c r="E25" s="64"/>
      <c r="F25" s="48"/>
      <c r="G25" s="48"/>
      <c r="H25" s="45"/>
      <c r="I25" s="46"/>
    </row>
    <row r="26" spans="1:9" ht="15.75">
      <c r="A26" s="62" t="s">
        <v>29</v>
      </c>
      <c r="B26" s="63" t="s">
        <v>30</v>
      </c>
      <c r="C26" s="64">
        <f>C27</f>
        <v>-3450.7</v>
      </c>
      <c r="D26" s="42">
        <f t="shared" ref="C26:E28" si="1">D27</f>
        <v>-2152.3000000000002</v>
      </c>
      <c r="E26" s="42">
        <f t="shared" si="1"/>
        <v>-2251.1999999999998</v>
      </c>
      <c r="F26" s="48"/>
      <c r="G26" s="48"/>
      <c r="H26" s="45"/>
      <c r="I26" s="46"/>
    </row>
    <row r="27" spans="1:9" ht="15.75">
      <c r="A27" s="67" t="s">
        <v>31</v>
      </c>
      <c r="B27" s="68" t="s">
        <v>32</v>
      </c>
      <c r="C27" s="64">
        <f t="shared" si="1"/>
        <v>-3450.7</v>
      </c>
      <c r="D27" s="42">
        <f t="shared" si="1"/>
        <v>-2152.3000000000002</v>
      </c>
      <c r="E27" s="42">
        <f t="shared" si="1"/>
        <v>-2251.1999999999998</v>
      </c>
      <c r="F27" s="48"/>
      <c r="G27" s="48"/>
      <c r="H27" s="45"/>
      <c r="I27" s="46"/>
    </row>
    <row r="28" spans="1:9" ht="15.75" customHeight="1">
      <c r="A28" s="67" t="s">
        <v>33</v>
      </c>
      <c r="B28" s="68" t="s">
        <v>34</v>
      </c>
      <c r="C28" s="64">
        <f t="shared" si="1"/>
        <v>-3450.7</v>
      </c>
      <c r="D28" s="42">
        <f t="shared" si="1"/>
        <v>-2152.3000000000002</v>
      </c>
      <c r="E28" s="42">
        <f t="shared" si="1"/>
        <v>-2251.1999999999998</v>
      </c>
      <c r="F28" s="48"/>
      <c r="G28" s="48"/>
      <c r="H28" s="45"/>
      <c r="I28" s="46"/>
    </row>
    <row r="29" spans="1:9" ht="15.75" customHeight="1">
      <c r="A29" s="230" t="s">
        <v>166</v>
      </c>
      <c r="B29" s="231" t="s">
        <v>267</v>
      </c>
      <c r="C29" s="226">
        <v>-3450.7</v>
      </c>
      <c r="D29" s="228">
        <v>-2152.3000000000002</v>
      </c>
      <c r="E29" s="228">
        <v>-2251.1999999999998</v>
      </c>
    </row>
    <row r="30" spans="1:9">
      <c r="A30" s="230"/>
      <c r="B30" s="231"/>
      <c r="C30" s="227"/>
      <c r="D30" s="229"/>
      <c r="E30" s="229"/>
      <c r="F30" s="50"/>
    </row>
    <row r="31" spans="1:9" ht="15.75">
      <c r="A31" s="62" t="s">
        <v>35</v>
      </c>
      <c r="B31" s="63" t="s">
        <v>36</v>
      </c>
      <c r="C31" s="64">
        <f t="shared" ref="C31:E32" si="2">C32</f>
        <v>3450.7</v>
      </c>
      <c r="D31" s="65">
        <f t="shared" si="2"/>
        <v>2152.3000000000002</v>
      </c>
      <c r="E31" s="65">
        <f t="shared" si="2"/>
        <v>2251.1999999999998</v>
      </c>
    </row>
    <row r="32" spans="1:9" ht="15.75">
      <c r="A32" s="62" t="s">
        <v>37</v>
      </c>
      <c r="B32" s="68" t="s">
        <v>38</v>
      </c>
      <c r="C32" s="64">
        <f>C33</f>
        <v>3450.7</v>
      </c>
      <c r="D32" s="64">
        <f t="shared" si="2"/>
        <v>2152.3000000000002</v>
      </c>
      <c r="E32" s="64">
        <f t="shared" si="2"/>
        <v>2251.1999999999998</v>
      </c>
    </row>
    <row r="33" spans="1:5" ht="31.5">
      <c r="A33" s="62" t="s">
        <v>167</v>
      </c>
      <c r="B33" s="68" t="s">
        <v>39</v>
      </c>
      <c r="C33" s="164">
        <f>C34</f>
        <v>3450.7</v>
      </c>
      <c r="D33" s="164">
        <f>D34</f>
        <v>2152.3000000000002</v>
      </c>
      <c r="E33" s="164">
        <f>E34</f>
        <v>2251.1999999999998</v>
      </c>
    </row>
    <row r="34" spans="1:5" ht="31.5">
      <c r="A34" s="67" t="s">
        <v>168</v>
      </c>
      <c r="B34" s="68" t="s">
        <v>169</v>
      </c>
      <c r="C34" s="64">
        <v>3450.7</v>
      </c>
      <c r="D34" s="69">
        <v>2152.3000000000002</v>
      </c>
      <c r="E34" s="69">
        <v>2251.1999999999998</v>
      </c>
    </row>
    <row r="35" spans="1:5" ht="31.5">
      <c r="A35" s="62" t="s">
        <v>170</v>
      </c>
      <c r="B35" s="63" t="s">
        <v>171</v>
      </c>
      <c r="C35" s="64"/>
      <c r="D35" s="74"/>
      <c r="E35" s="74"/>
    </row>
    <row r="36" spans="1:5" ht="31.5">
      <c r="A36" s="62" t="s">
        <v>40</v>
      </c>
      <c r="B36" s="60" t="s">
        <v>41</v>
      </c>
      <c r="C36" s="66">
        <f>C37+C40</f>
        <v>0</v>
      </c>
      <c r="D36" s="66">
        <f>D37+D40</f>
        <v>0</v>
      </c>
      <c r="E36" s="66">
        <f>E37+E40</f>
        <v>0</v>
      </c>
    </row>
    <row r="37" spans="1:5" ht="31.5">
      <c r="A37" s="67" t="s">
        <v>172</v>
      </c>
      <c r="B37" s="70" t="s">
        <v>173</v>
      </c>
      <c r="C37" s="64">
        <f t="shared" ref="C37:E40" si="3">C38</f>
        <v>0</v>
      </c>
      <c r="D37" s="64">
        <f t="shared" si="3"/>
        <v>0</v>
      </c>
      <c r="E37" s="64">
        <f t="shared" si="3"/>
        <v>0</v>
      </c>
    </row>
    <row r="38" spans="1:5" ht="31.5">
      <c r="A38" s="67" t="s">
        <v>174</v>
      </c>
      <c r="B38" s="70" t="s">
        <v>175</v>
      </c>
      <c r="C38" s="64">
        <f t="shared" si="3"/>
        <v>0</v>
      </c>
      <c r="D38" s="64">
        <f t="shared" si="3"/>
        <v>0</v>
      </c>
      <c r="E38" s="64">
        <f t="shared" si="3"/>
        <v>0</v>
      </c>
    </row>
    <row r="39" spans="1:5" ht="47.25">
      <c r="A39" s="67" t="s">
        <v>176</v>
      </c>
      <c r="B39" s="70" t="s">
        <v>177</v>
      </c>
      <c r="C39" s="64">
        <v>0</v>
      </c>
      <c r="D39" s="64">
        <v>0</v>
      </c>
      <c r="E39" s="64">
        <v>0</v>
      </c>
    </row>
    <row r="40" spans="1:5" ht="47.25">
      <c r="A40" s="67" t="s">
        <v>178</v>
      </c>
      <c r="B40" s="70" t="s">
        <v>179</v>
      </c>
      <c r="C40" s="64">
        <f t="shared" si="3"/>
        <v>0</v>
      </c>
      <c r="D40" s="64">
        <f t="shared" si="3"/>
        <v>0</v>
      </c>
      <c r="E40" s="64">
        <f t="shared" si="3"/>
        <v>0</v>
      </c>
    </row>
    <row r="41" spans="1:5" ht="47.25">
      <c r="A41" s="67" t="s">
        <v>180</v>
      </c>
      <c r="B41" s="70" t="s">
        <v>181</v>
      </c>
      <c r="C41" s="64">
        <v>0</v>
      </c>
      <c r="D41" s="64">
        <v>0</v>
      </c>
      <c r="E41" s="64">
        <v>0</v>
      </c>
    </row>
    <row r="42" spans="1:5" ht="31.5">
      <c r="A42" s="67" t="s">
        <v>182</v>
      </c>
      <c r="B42" s="70" t="s">
        <v>183</v>
      </c>
      <c r="C42" s="64">
        <f>C43</f>
        <v>0</v>
      </c>
      <c r="D42" s="64">
        <f>D43</f>
        <v>0</v>
      </c>
      <c r="E42" s="64">
        <f>E43</f>
        <v>0</v>
      </c>
    </row>
    <row r="43" spans="1:5" ht="47.25">
      <c r="A43" s="67" t="s">
        <v>184</v>
      </c>
      <c r="B43" s="70" t="s">
        <v>185</v>
      </c>
      <c r="C43" s="64">
        <v>0</v>
      </c>
      <c r="D43" s="64">
        <v>0</v>
      </c>
      <c r="E43" s="64">
        <v>0</v>
      </c>
    </row>
    <row r="44" spans="1:5" ht="15.75">
      <c r="A44" s="72"/>
      <c r="B44" s="71" t="s">
        <v>42</v>
      </c>
      <c r="C44" s="64"/>
      <c r="D44" s="73"/>
      <c r="E44" s="74"/>
    </row>
    <row r="45" spans="1:5" ht="15.75">
      <c r="A45" s="72"/>
      <c r="B45" s="71" t="s">
        <v>43</v>
      </c>
      <c r="C45" s="65"/>
      <c r="D45" s="65"/>
      <c r="E45" s="65"/>
    </row>
    <row r="46" spans="1:5">
      <c r="D46" s="49"/>
    </row>
    <row r="47" spans="1:5">
      <c r="D47" s="49"/>
    </row>
    <row r="48" spans="1:5">
      <c r="D48" s="49"/>
    </row>
    <row r="49" spans="3:4">
      <c r="D49" s="49"/>
    </row>
    <row r="51" spans="3:4">
      <c r="C51" s="49"/>
    </row>
    <row r="52" spans="3:4">
      <c r="C52" s="49"/>
    </row>
  </sheetData>
  <mergeCells count="11">
    <mergeCell ref="C29:C30"/>
    <mergeCell ref="D29:D30"/>
    <mergeCell ref="E29:E30"/>
    <mergeCell ref="A29:A30"/>
    <mergeCell ref="B29:B30"/>
    <mergeCell ref="F22:G22"/>
    <mergeCell ref="A7:E7"/>
    <mergeCell ref="C1:E5"/>
    <mergeCell ref="A9:A10"/>
    <mergeCell ref="B9:B10"/>
    <mergeCell ref="C9:E9"/>
  </mergeCells>
  <phoneticPr fontId="0" type="noConversion"/>
  <conditionalFormatting sqref="A8">
    <cfRule type="expression" dxfId="2" priority="1" stopIfTrue="1">
      <formula>$F8&lt;&gt;""</formula>
    </cfRule>
  </conditionalFormatting>
  <conditionalFormatting sqref="A2 B1:C1 B2:B5">
    <cfRule type="expression" dxfId="1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J27"/>
  <sheetViews>
    <sheetView view="pageBreakPreview" workbookViewId="0">
      <selection activeCell="E4" sqref="E4"/>
    </sheetView>
  </sheetViews>
  <sheetFormatPr defaultRowHeight="12.75"/>
  <cols>
    <col min="1" max="1" width="6.1640625" style="51" customWidth="1"/>
    <col min="2" max="4" width="9.33203125" style="51"/>
    <col min="5" max="5" width="35.83203125" style="51" customWidth="1"/>
    <col min="6" max="6" width="19" style="51" customWidth="1"/>
    <col min="7" max="7" width="13.6640625" style="51" customWidth="1"/>
    <col min="8" max="8" width="7.83203125" style="51" customWidth="1"/>
    <col min="9" max="16384" width="9.33203125" style="51"/>
  </cols>
  <sheetData>
    <row r="1" spans="1:10" ht="21" customHeight="1">
      <c r="B1" s="25"/>
      <c r="C1" s="25"/>
      <c r="D1" s="25"/>
      <c r="E1" s="25"/>
      <c r="F1" s="222" t="s">
        <v>292</v>
      </c>
      <c r="G1" s="222"/>
      <c r="H1" s="222"/>
      <c r="I1" s="222"/>
      <c r="J1" s="222"/>
    </row>
    <row r="2" spans="1:10" ht="22.5" customHeight="1">
      <c r="B2" s="25"/>
      <c r="C2" s="25"/>
      <c r="D2" s="25"/>
      <c r="E2" s="25"/>
      <c r="F2" s="222"/>
      <c r="G2" s="222"/>
      <c r="H2" s="222"/>
      <c r="I2" s="222"/>
      <c r="J2" s="222"/>
    </row>
    <row r="3" spans="1:10" ht="24.75" customHeight="1">
      <c r="B3" s="25"/>
      <c r="C3" s="25"/>
      <c r="D3" s="25"/>
      <c r="E3" s="25"/>
      <c r="F3" s="222"/>
      <c r="G3" s="222"/>
      <c r="H3" s="222"/>
      <c r="I3" s="222"/>
      <c r="J3" s="222"/>
    </row>
    <row r="4" spans="1:10" ht="27.75" customHeight="1">
      <c r="B4" s="25"/>
      <c r="C4" s="25"/>
      <c r="D4" s="25"/>
      <c r="E4" s="25"/>
      <c r="F4" s="222"/>
      <c r="G4" s="222"/>
      <c r="H4" s="222"/>
      <c r="I4" s="222"/>
      <c r="J4" s="222"/>
    </row>
    <row r="5" spans="1:10" ht="74.25" customHeight="1">
      <c r="B5" s="27"/>
      <c r="C5" s="27"/>
      <c r="D5" s="27"/>
      <c r="E5" s="27"/>
      <c r="F5" s="222"/>
      <c r="G5" s="222"/>
      <c r="H5" s="222"/>
      <c r="I5" s="222"/>
      <c r="J5" s="222"/>
    </row>
    <row r="6" spans="1:10" ht="11.25" customHeight="1">
      <c r="B6" s="27"/>
      <c r="C6" s="27"/>
      <c r="D6" s="27"/>
      <c r="E6" s="27"/>
      <c r="F6" s="52"/>
      <c r="G6" s="52"/>
      <c r="H6" s="52"/>
      <c r="I6" s="52"/>
      <c r="J6" s="52"/>
    </row>
    <row r="8" spans="1:10" ht="66" customHeight="1">
      <c r="A8" s="221" t="s">
        <v>284</v>
      </c>
      <c r="B8" s="221"/>
      <c r="C8" s="221"/>
      <c r="D8" s="221"/>
      <c r="E8" s="221"/>
      <c r="F8" s="221"/>
      <c r="G8" s="221"/>
      <c r="H8" s="221"/>
      <c r="I8" s="221"/>
      <c r="J8" s="221"/>
    </row>
    <row r="10" spans="1:10" ht="19.5" customHeight="1">
      <c r="A10" s="232" t="s">
        <v>77</v>
      </c>
      <c r="B10" s="233" t="s">
        <v>78</v>
      </c>
      <c r="C10" s="233"/>
      <c r="D10" s="233"/>
      <c r="E10" s="233"/>
      <c r="F10" s="234" t="s">
        <v>79</v>
      </c>
      <c r="G10" s="234"/>
      <c r="H10" s="234"/>
      <c r="I10" s="234"/>
      <c r="J10" s="234"/>
    </row>
    <row r="11" spans="1:10" ht="18.75" customHeight="1">
      <c r="A11" s="232"/>
      <c r="B11" s="233"/>
      <c r="C11" s="233"/>
      <c r="D11" s="233"/>
      <c r="E11" s="233"/>
      <c r="F11" s="23" t="s">
        <v>272</v>
      </c>
      <c r="G11" s="235" t="s">
        <v>273</v>
      </c>
      <c r="H11" s="236"/>
      <c r="I11" s="237" t="s">
        <v>278</v>
      </c>
      <c r="J11" s="237"/>
    </row>
    <row r="12" spans="1:10" ht="17.25" customHeight="1">
      <c r="A12" s="53">
        <v>1</v>
      </c>
      <c r="B12" s="238" t="s">
        <v>21</v>
      </c>
      <c r="C12" s="239"/>
      <c r="D12" s="239"/>
      <c r="E12" s="240"/>
      <c r="F12" s="165">
        <f>F14</f>
        <v>0</v>
      </c>
      <c r="G12" s="241">
        <f>G14</f>
        <v>0</v>
      </c>
      <c r="H12" s="242"/>
      <c r="I12" s="241">
        <f>I14</f>
        <v>0</v>
      </c>
      <c r="J12" s="242"/>
    </row>
    <row r="13" spans="1:10" ht="38.25" customHeight="1">
      <c r="A13" s="53"/>
      <c r="B13" s="243" t="s">
        <v>44</v>
      </c>
      <c r="C13" s="244"/>
      <c r="D13" s="244"/>
      <c r="E13" s="245"/>
      <c r="F13" s="54"/>
      <c r="G13" s="246"/>
      <c r="H13" s="247"/>
      <c r="I13" s="246"/>
      <c r="J13" s="247"/>
    </row>
    <row r="14" spans="1:10" ht="33.75" customHeight="1">
      <c r="A14" s="53"/>
      <c r="B14" s="243" t="s">
        <v>45</v>
      </c>
      <c r="C14" s="244"/>
      <c r="D14" s="244"/>
      <c r="E14" s="245"/>
      <c r="F14" s="54"/>
      <c r="G14" s="246"/>
      <c r="H14" s="247"/>
      <c r="I14" s="246"/>
      <c r="J14" s="247"/>
    </row>
    <row r="15" spans="1:10" ht="43.5" customHeight="1">
      <c r="A15" s="53"/>
      <c r="B15" s="243" t="s">
        <v>46</v>
      </c>
      <c r="C15" s="244"/>
      <c r="D15" s="244"/>
      <c r="E15" s="245"/>
      <c r="F15" s="54"/>
      <c r="G15" s="246"/>
      <c r="H15" s="247"/>
      <c r="I15" s="246"/>
      <c r="J15" s="247"/>
    </row>
    <row r="16" spans="1:10" ht="46.5" customHeight="1">
      <c r="A16" s="53"/>
      <c r="B16" s="238" t="s">
        <v>47</v>
      </c>
      <c r="C16" s="239"/>
      <c r="D16" s="239"/>
      <c r="E16" s="240"/>
      <c r="F16" s="54">
        <f>F19</f>
        <v>-105.5</v>
      </c>
      <c r="G16" s="246">
        <f>G19</f>
        <v>-126.6</v>
      </c>
      <c r="H16" s="248"/>
      <c r="I16" s="246">
        <f>I19</f>
        <v>-147.69999999999999</v>
      </c>
      <c r="J16" s="248"/>
    </row>
    <row r="17" spans="1:10" ht="16.5" customHeight="1">
      <c r="A17" s="53"/>
      <c r="B17" s="243" t="s">
        <v>44</v>
      </c>
      <c r="C17" s="244"/>
      <c r="D17" s="244"/>
      <c r="E17" s="245"/>
      <c r="F17" s="54"/>
      <c r="G17" s="246"/>
      <c r="H17" s="247"/>
      <c r="I17" s="246"/>
      <c r="J17" s="247"/>
    </row>
    <row r="18" spans="1:10" ht="30" customHeight="1">
      <c r="A18" s="53"/>
      <c r="B18" s="243" t="s">
        <v>45</v>
      </c>
      <c r="C18" s="244"/>
      <c r="D18" s="244"/>
      <c r="E18" s="245"/>
      <c r="F18" s="165"/>
      <c r="G18" s="249"/>
      <c r="H18" s="242"/>
      <c r="I18" s="246"/>
      <c r="J18" s="247"/>
    </row>
    <row r="19" spans="1:10" ht="51" customHeight="1">
      <c r="A19" s="53"/>
      <c r="B19" s="243" t="s">
        <v>46</v>
      </c>
      <c r="C19" s="244"/>
      <c r="D19" s="244"/>
      <c r="E19" s="245"/>
      <c r="F19" s="165">
        <v>-105.5</v>
      </c>
      <c r="G19" s="249">
        <v>-126.6</v>
      </c>
      <c r="H19" s="242"/>
      <c r="I19" s="246">
        <v>-147.69999999999999</v>
      </c>
      <c r="J19" s="247"/>
    </row>
    <row r="20" spans="1:10" ht="16.5">
      <c r="A20" s="55"/>
      <c r="B20" s="250"/>
      <c r="C20" s="250"/>
      <c r="D20" s="250"/>
      <c r="E20" s="250"/>
      <c r="F20" s="56"/>
      <c r="G20" s="251"/>
      <c r="H20" s="251"/>
      <c r="I20" s="251"/>
      <c r="J20" s="251"/>
    </row>
    <row r="21" spans="1:10" ht="16.5">
      <c r="A21" s="53"/>
      <c r="B21" s="252"/>
      <c r="C21" s="252"/>
      <c r="D21" s="252"/>
      <c r="E21" s="252"/>
      <c r="F21" s="54"/>
      <c r="G21" s="253"/>
      <c r="H21" s="253"/>
      <c r="I21" s="253"/>
      <c r="J21" s="253"/>
    </row>
    <row r="22" spans="1:10" ht="16.5">
      <c r="A22" s="53"/>
      <c r="B22" s="252"/>
      <c r="C22" s="252"/>
      <c r="D22" s="252"/>
      <c r="E22" s="252"/>
      <c r="F22" s="54"/>
      <c r="G22" s="253"/>
      <c r="H22" s="253"/>
      <c r="I22" s="253"/>
      <c r="J22" s="253"/>
    </row>
    <row r="23" spans="1:10" ht="16.5">
      <c r="A23" s="53"/>
      <c r="B23" s="254"/>
      <c r="C23" s="254"/>
      <c r="D23" s="254"/>
      <c r="E23" s="254"/>
      <c r="F23" s="54"/>
      <c r="G23" s="253"/>
      <c r="H23" s="253"/>
      <c r="I23" s="253"/>
      <c r="J23" s="253"/>
    </row>
    <row r="24" spans="1:10" ht="16.5">
      <c r="A24" s="53"/>
      <c r="B24" s="254"/>
      <c r="C24" s="254"/>
      <c r="D24" s="254"/>
      <c r="E24" s="254"/>
      <c r="F24" s="57"/>
      <c r="G24" s="253"/>
      <c r="H24" s="253"/>
      <c r="I24" s="253"/>
      <c r="J24" s="253"/>
    </row>
    <row r="25" spans="1:10" ht="16.5" customHeight="1">
      <c r="A25" s="53"/>
      <c r="B25" s="252"/>
      <c r="C25" s="252"/>
      <c r="D25" s="252"/>
      <c r="E25" s="252"/>
      <c r="F25" s="57"/>
      <c r="G25" s="253"/>
      <c r="H25" s="253"/>
      <c r="I25" s="253"/>
      <c r="J25" s="253"/>
    </row>
    <row r="26" spans="1:10" ht="16.5">
      <c r="A26" s="53"/>
      <c r="B26" s="252"/>
      <c r="C26" s="252"/>
      <c r="D26" s="252"/>
      <c r="E26" s="252"/>
      <c r="F26" s="57"/>
      <c r="G26" s="253"/>
      <c r="H26" s="253"/>
      <c r="I26" s="253"/>
      <c r="J26" s="253"/>
    </row>
    <row r="27" spans="1:10" ht="16.5" customHeight="1">
      <c r="A27" s="58"/>
      <c r="B27" s="255" t="s">
        <v>70</v>
      </c>
      <c r="C27" s="255"/>
      <c r="D27" s="255"/>
      <c r="E27" s="255"/>
      <c r="F27" s="59">
        <f>F12+F16</f>
        <v>-105.5</v>
      </c>
      <c r="G27" s="256">
        <f>G12+G16</f>
        <v>-126.6</v>
      </c>
      <c r="H27" s="248"/>
      <c r="I27" s="256">
        <f>I12+I16</f>
        <v>-147.69999999999999</v>
      </c>
      <c r="J27" s="248"/>
    </row>
  </sheetData>
  <mergeCells count="55">
    <mergeCell ref="G24:H24"/>
    <mergeCell ref="I24:J24"/>
    <mergeCell ref="B26:E26"/>
    <mergeCell ref="G26:H26"/>
    <mergeCell ref="I26:J26"/>
    <mergeCell ref="B27:E27"/>
    <mergeCell ref="G27:H27"/>
    <mergeCell ref="I27:J27"/>
    <mergeCell ref="B22:E22"/>
    <mergeCell ref="G22:H22"/>
    <mergeCell ref="I22:J22"/>
    <mergeCell ref="B25:E25"/>
    <mergeCell ref="G25:H25"/>
    <mergeCell ref="I25:J25"/>
    <mergeCell ref="B23:E23"/>
    <mergeCell ref="G23:H23"/>
    <mergeCell ref="I23:J23"/>
    <mergeCell ref="B24:E24"/>
    <mergeCell ref="B20:E20"/>
    <mergeCell ref="G20:H20"/>
    <mergeCell ref="I20:J20"/>
    <mergeCell ref="B21:E21"/>
    <mergeCell ref="G21:H21"/>
    <mergeCell ref="I21:J21"/>
    <mergeCell ref="B18:E18"/>
    <mergeCell ref="G18:H18"/>
    <mergeCell ref="I18:J18"/>
    <mergeCell ref="B19:E19"/>
    <mergeCell ref="G19:H19"/>
    <mergeCell ref="I19:J19"/>
    <mergeCell ref="B16:E16"/>
    <mergeCell ref="G16:H16"/>
    <mergeCell ref="I16:J16"/>
    <mergeCell ref="B17:E17"/>
    <mergeCell ref="G17:H17"/>
    <mergeCell ref="I17:J17"/>
    <mergeCell ref="B14:E14"/>
    <mergeCell ref="G14:H14"/>
    <mergeCell ref="I14:J14"/>
    <mergeCell ref="B15:E15"/>
    <mergeCell ref="G15:H15"/>
    <mergeCell ref="I15:J15"/>
    <mergeCell ref="B12:E12"/>
    <mergeCell ref="G12:H12"/>
    <mergeCell ref="I12:J12"/>
    <mergeCell ref="A8:J8"/>
    <mergeCell ref="B13:E13"/>
    <mergeCell ref="G13:H13"/>
    <mergeCell ref="I13:J13"/>
    <mergeCell ref="F1:J5"/>
    <mergeCell ref="A10:A11"/>
    <mergeCell ref="B10:E11"/>
    <mergeCell ref="F10:J10"/>
    <mergeCell ref="G11:H11"/>
    <mergeCell ref="I11:J11"/>
  </mergeCells>
  <phoneticPr fontId="0" type="noConversion"/>
  <conditionalFormatting sqref="B1:B6">
    <cfRule type="expression" dxfId="0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'Приложение 5'!Заголовки_для_печати</vt:lpstr>
      <vt:lpstr>'Приложение 1'!Область_печати</vt:lpstr>
      <vt:lpstr>'Приложение 2'!Область_печати</vt:lpstr>
      <vt:lpstr>'Приложение 3'!Область_печати</vt:lpstr>
      <vt:lpstr>'Приложение 4'!Область_печати</vt:lpstr>
      <vt:lpstr>'Приложение 5'!Область_печати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2021-12-06T07:21:51Z</cp:lastPrinted>
  <dcterms:created xsi:type="dcterms:W3CDTF">2006-09-16T00:00:00Z</dcterms:created>
  <dcterms:modified xsi:type="dcterms:W3CDTF">2026-04-28T09:41:55Z</dcterms:modified>
</cp:coreProperties>
</file>