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4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2'!$A$6:$L$83</definedName>
    <definedName name="_xlnm._FilterDatabase" localSheetId="2" hidden="1">'Приложение 3'!$A$6:$K$84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1'!$A$1:$E$47</definedName>
    <definedName name="_xlnm.Print_Area" localSheetId="1">'Приложение 2'!$A$1:$L$88</definedName>
    <definedName name="_xlnm.Print_Area" localSheetId="2">'Приложение 3'!$A$1:$K$87</definedName>
    <definedName name="_xlnm.Print_Area" localSheetId="3">'Приложение 4'!$A$1:$L$109</definedName>
    <definedName name="_xlnm.Print_Area" localSheetId="4">'Приложение 5'!$A$1:$E$45</definedName>
  </definedNames>
  <calcPr calcId="124519"/>
</workbook>
</file>

<file path=xl/calcChain.xml><?xml version="1.0" encoding="utf-8"?>
<calcChain xmlns="http://schemas.openxmlformats.org/spreadsheetml/2006/main">
  <c r="J65" i="3"/>
  <c r="C26" i="10"/>
  <c r="C28" i="13"/>
  <c r="C27" s="1"/>
  <c r="C26" s="1"/>
  <c r="C33"/>
  <c r="C32" s="1"/>
  <c r="C31" s="1"/>
  <c r="C45" i="10"/>
  <c r="C25"/>
  <c r="D25"/>
  <c r="E25"/>
  <c r="D23"/>
  <c r="E23"/>
  <c r="C23"/>
  <c r="E14"/>
  <c r="E13" s="1"/>
  <c r="E20"/>
  <c r="E18" s="1"/>
  <c r="D14"/>
  <c r="D13" s="1"/>
  <c r="D20"/>
  <c r="D18" s="1"/>
  <c r="C14"/>
  <c r="C13" s="1"/>
  <c r="C20"/>
  <c r="C18" s="1"/>
  <c r="C42" i="13"/>
  <c r="C36" s="1"/>
  <c r="D33"/>
  <c r="D32" s="1"/>
  <c r="D31" s="1"/>
  <c r="D28"/>
  <c r="D27" s="1"/>
  <c r="D26" s="1"/>
  <c r="D42"/>
  <c r="D36" s="1"/>
  <c r="E28"/>
  <c r="E27" s="1"/>
  <c r="E26" s="1"/>
  <c r="E33"/>
  <c r="E32" s="1"/>
  <c r="E31" s="1"/>
  <c r="E42"/>
  <c r="E36" s="1"/>
  <c r="D38" i="10"/>
  <c r="D40"/>
  <c r="D37" s="1"/>
  <c r="D32"/>
  <c r="D30"/>
  <c r="D35"/>
  <c r="D34" s="1"/>
  <c r="D43"/>
  <c r="D42" s="1"/>
  <c r="D45"/>
  <c r="E38"/>
  <c r="E37" s="1"/>
  <c r="E40"/>
  <c r="E32"/>
  <c r="E29" s="1"/>
  <c r="E30"/>
  <c r="E35"/>
  <c r="E34"/>
  <c r="E43"/>
  <c r="E45"/>
  <c r="C30"/>
  <c r="C32"/>
  <c r="C38"/>
  <c r="C40"/>
  <c r="C35"/>
  <c r="C34" s="1"/>
  <c r="C43"/>
  <c r="C42" s="1"/>
  <c r="K67" i="4"/>
  <c r="K66" s="1"/>
  <c r="K65" s="1"/>
  <c r="K64" s="1"/>
  <c r="K72"/>
  <c r="K71" s="1"/>
  <c r="K70" s="1"/>
  <c r="K69" s="1"/>
  <c r="K68" s="1"/>
  <c r="K61"/>
  <c r="K60" s="1"/>
  <c r="K59" s="1"/>
  <c r="K58" s="1"/>
  <c r="K57" s="1"/>
  <c r="K56" s="1"/>
  <c r="L61"/>
  <c r="L60"/>
  <c r="L59" s="1"/>
  <c r="L58" s="1"/>
  <c r="L57" s="1"/>
  <c r="L56" s="1"/>
  <c r="L67"/>
  <c r="L66" s="1"/>
  <c r="L65" s="1"/>
  <c r="L64" s="1"/>
  <c r="L72"/>
  <c r="L71" s="1"/>
  <c r="L70" s="1"/>
  <c r="L69" s="1"/>
  <c r="L68" s="1"/>
  <c r="J67"/>
  <c r="J66" s="1"/>
  <c r="J65" s="1"/>
  <c r="J64" s="1"/>
  <c r="J72"/>
  <c r="J71" s="1"/>
  <c r="J70" s="1"/>
  <c r="J69" s="1"/>
  <c r="J68" s="1"/>
  <c r="J61"/>
  <c r="J60" s="1"/>
  <c r="J59" s="1"/>
  <c r="J58" s="1"/>
  <c r="J57" s="1"/>
  <c r="J56" s="1"/>
  <c r="K105"/>
  <c r="L105"/>
  <c r="J105"/>
  <c r="J104" s="1"/>
  <c r="J103" s="1"/>
  <c r="J102" s="1"/>
  <c r="J101" s="1"/>
  <c r="J100" s="1"/>
  <c r="K99"/>
  <c r="K98" s="1"/>
  <c r="K97" s="1"/>
  <c r="K96" s="1"/>
  <c r="K95" s="1"/>
  <c r="K94" s="1"/>
  <c r="L99"/>
  <c r="J99"/>
  <c r="K93"/>
  <c r="K92" s="1"/>
  <c r="K91" s="1"/>
  <c r="K90" s="1"/>
  <c r="K89" s="1"/>
  <c r="K88" s="1"/>
  <c r="L93"/>
  <c r="L92" s="1"/>
  <c r="L91" s="1"/>
  <c r="L90" s="1"/>
  <c r="L89" s="1"/>
  <c r="L88" s="1"/>
  <c r="J93"/>
  <c r="K87"/>
  <c r="L87"/>
  <c r="L86" s="1"/>
  <c r="L85" s="1"/>
  <c r="L84" s="1"/>
  <c r="L83" s="1"/>
  <c r="L82" s="1"/>
  <c r="J87"/>
  <c r="J86" s="1"/>
  <c r="J85" s="1"/>
  <c r="J84" s="1"/>
  <c r="J83" s="1"/>
  <c r="J82" s="1"/>
  <c r="K79"/>
  <c r="L79"/>
  <c r="J79"/>
  <c r="J78" s="1"/>
  <c r="J77" s="1"/>
  <c r="J76" s="1"/>
  <c r="J75" s="1"/>
  <c r="J74" s="1"/>
  <c r="J73" s="1"/>
  <c r="K52"/>
  <c r="K51" s="1"/>
  <c r="K50" s="1"/>
  <c r="K49" s="1"/>
  <c r="K48" s="1"/>
  <c r="K47" s="1"/>
  <c r="K46" s="1"/>
  <c r="K45" s="1"/>
  <c r="L52"/>
  <c r="J52"/>
  <c r="K44"/>
  <c r="K43" s="1"/>
  <c r="K42" s="1"/>
  <c r="K41" s="1"/>
  <c r="K40" s="1"/>
  <c r="L44"/>
  <c r="L43" s="1"/>
  <c r="L42" s="1"/>
  <c r="L41" s="1"/>
  <c r="L40" s="1"/>
  <c r="J44"/>
  <c r="K39"/>
  <c r="L39"/>
  <c r="L38" s="1"/>
  <c r="L37" s="1"/>
  <c r="L36" s="1"/>
  <c r="J39"/>
  <c r="J38" s="1"/>
  <c r="J37" s="1"/>
  <c r="J36" s="1"/>
  <c r="K31"/>
  <c r="L31"/>
  <c r="J31"/>
  <c r="K16"/>
  <c r="K15" s="1"/>
  <c r="K14" s="1"/>
  <c r="K13" s="1"/>
  <c r="K12" s="1"/>
  <c r="K11" s="1"/>
  <c r="K10" s="1"/>
  <c r="K9" s="1"/>
  <c r="L16"/>
  <c r="J16"/>
  <c r="J84" i="2"/>
  <c r="J83" s="1"/>
  <c r="J82" s="1"/>
  <c r="J81" s="1"/>
  <c r="J80" s="1"/>
  <c r="J79" s="1"/>
  <c r="K84"/>
  <c r="L25" i="4" s="1"/>
  <c r="L24" s="1"/>
  <c r="L23" s="1"/>
  <c r="L22" s="1"/>
  <c r="L21" s="1"/>
  <c r="L20" s="1"/>
  <c r="L19" s="1"/>
  <c r="I84" i="2"/>
  <c r="J78"/>
  <c r="K78"/>
  <c r="K77" s="1"/>
  <c r="K76" s="1"/>
  <c r="K75" s="1"/>
  <c r="K74" s="1"/>
  <c r="K73" s="1"/>
  <c r="K72" s="1"/>
  <c r="I78"/>
  <c r="J71"/>
  <c r="K71"/>
  <c r="I71"/>
  <c r="I70" s="1"/>
  <c r="I69" s="1"/>
  <c r="I68" s="1"/>
  <c r="I67" s="1"/>
  <c r="I66" s="1"/>
  <c r="I65" s="1"/>
  <c r="J64"/>
  <c r="J63" s="1"/>
  <c r="J62" s="1"/>
  <c r="K64"/>
  <c r="I64"/>
  <c r="J61"/>
  <c r="J60" s="1"/>
  <c r="J59" s="1"/>
  <c r="K61"/>
  <c r="I61"/>
  <c r="J45"/>
  <c r="K45"/>
  <c r="K44" s="1"/>
  <c r="I45"/>
  <c r="I44" s="1"/>
  <c r="J47"/>
  <c r="K47"/>
  <c r="I47"/>
  <c r="I46" s="1"/>
  <c r="J37"/>
  <c r="K37"/>
  <c r="I37"/>
  <c r="J28"/>
  <c r="J27" s="1"/>
  <c r="J25"/>
  <c r="J24" s="1"/>
  <c r="J23" s="1"/>
  <c r="J30"/>
  <c r="J29" s="1"/>
  <c r="K25"/>
  <c r="K24" s="1"/>
  <c r="K23" s="1"/>
  <c r="K28"/>
  <c r="K27" s="1"/>
  <c r="K30"/>
  <c r="K29" s="1"/>
  <c r="I28"/>
  <c r="I27" s="1"/>
  <c r="I25"/>
  <c r="I24" s="1"/>
  <c r="I23" s="1"/>
  <c r="I30"/>
  <c r="I29" s="1"/>
  <c r="J20"/>
  <c r="J19" s="1"/>
  <c r="J18" s="1"/>
  <c r="J17" s="1"/>
  <c r="J16" s="1"/>
  <c r="K20"/>
  <c r="I20"/>
  <c r="J14"/>
  <c r="J13" s="1"/>
  <c r="K14"/>
  <c r="K13" s="1"/>
  <c r="I14"/>
  <c r="K64" i="3"/>
  <c r="K63"/>
  <c r="K61"/>
  <c r="K60" s="1"/>
  <c r="K59" s="1"/>
  <c r="K58" s="1"/>
  <c r="K57" s="1"/>
  <c r="K56" s="1"/>
  <c r="L64"/>
  <c r="L63" s="1"/>
  <c r="K28"/>
  <c r="K27" s="1"/>
  <c r="K30"/>
  <c r="K25"/>
  <c r="K24" s="1"/>
  <c r="L28"/>
  <c r="L30"/>
  <c r="L25"/>
  <c r="L24" s="1"/>
  <c r="J28"/>
  <c r="J27" s="1"/>
  <c r="J30"/>
  <c r="J25"/>
  <c r="J24" s="1"/>
  <c r="E40" i="13"/>
  <c r="E38"/>
  <c r="E37" s="1"/>
  <c r="D40"/>
  <c r="D38"/>
  <c r="D37" s="1"/>
  <c r="C40"/>
  <c r="C38"/>
  <c r="C37" s="1"/>
  <c r="E22"/>
  <c r="D22"/>
  <c r="C22"/>
  <c r="C19" s="1"/>
  <c r="C18" s="1"/>
  <c r="C20"/>
  <c r="E20"/>
  <c r="E19" s="1"/>
  <c r="E18" s="1"/>
  <c r="D20"/>
  <c r="D19"/>
  <c r="D18" s="1"/>
  <c r="E16"/>
  <c r="D16"/>
  <c r="C16"/>
  <c r="E14"/>
  <c r="E13" s="1"/>
  <c r="D14"/>
  <c r="D13" s="1"/>
  <c r="C14"/>
  <c r="C13"/>
  <c r="I12" i="14"/>
  <c r="I16"/>
  <c r="G12"/>
  <c r="G16"/>
  <c r="G27" s="1"/>
  <c r="F12"/>
  <c r="F16"/>
  <c r="K86" i="4"/>
  <c r="K85" s="1"/>
  <c r="K84" s="1"/>
  <c r="K83" s="1"/>
  <c r="K82" s="1"/>
  <c r="K104"/>
  <c r="K103" s="1"/>
  <c r="K102" s="1"/>
  <c r="K101" s="1"/>
  <c r="K100" s="1"/>
  <c r="L104"/>
  <c r="L103" s="1"/>
  <c r="L102" s="1"/>
  <c r="L101" s="1"/>
  <c r="L100" s="1"/>
  <c r="J92"/>
  <c r="J91" s="1"/>
  <c r="J90" s="1"/>
  <c r="J89" s="1"/>
  <c r="J88" s="1"/>
  <c r="J98"/>
  <c r="J97" s="1"/>
  <c r="J96" s="1"/>
  <c r="J95" s="1"/>
  <c r="J94" s="1"/>
  <c r="L78"/>
  <c r="L77" s="1"/>
  <c r="L76" s="1"/>
  <c r="L75" s="1"/>
  <c r="L74" s="1"/>
  <c r="L73" s="1"/>
  <c r="L51"/>
  <c r="L50" s="1"/>
  <c r="L49" s="1"/>
  <c r="L48" s="1"/>
  <c r="L47" s="1"/>
  <c r="L46" s="1"/>
  <c r="L45" s="1"/>
  <c r="K25"/>
  <c r="K24" s="1"/>
  <c r="K23" s="1"/>
  <c r="K22" s="1"/>
  <c r="K21" s="1"/>
  <c r="K20" s="1"/>
  <c r="K19" s="1"/>
  <c r="K30"/>
  <c r="K29" s="1"/>
  <c r="K28" s="1"/>
  <c r="K27" s="1"/>
  <c r="K26" s="1"/>
  <c r="L30"/>
  <c r="L29" s="1"/>
  <c r="L28" s="1"/>
  <c r="L27" s="1"/>
  <c r="L26" s="1"/>
  <c r="J25"/>
  <c r="J24" s="1"/>
  <c r="J23" s="1"/>
  <c r="J22" s="1"/>
  <c r="J21" s="1"/>
  <c r="J20" s="1"/>
  <c r="J19" s="1"/>
  <c r="J30"/>
  <c r="J29" s="1"/>
  <c r="J28" s="1"/>
  <c r="J27" s="1"/>
  <c r="J26" s="1"/>
  <c r="K84" i="3"/>
  <c r="K83" s="1"/>
  <c r="K82" s="1"/>
  <c r="K81" s="1"/>
  <c r="K80" s="1"/>
  <c r="L71"/>
  <c r="L70"/>
  <c r="L69" s="1"/>
  <c r="L68" s="1"/>
  <c r="L67" s="1"/>
  <c r="L66" s="1"/>
  <c r="K78" i="4"/>
  <c r="K77" s="1"/>
  <c r="K76" s="1"/>
  <c r="K75" s="1"/>
  <c r="K74" s="1"/>
  <c r="K73" s="1"/>
  <c r="J51"/>
  <c r="J50" s="1"/>
  <c r="J49" s="1"/>
  <c r="J48" s="1"/>
  <c r="J47" s="1"/>
  <c r="J46" s="1"/>
  <c r="J45" s="1"/>
  <c r="J43"/>
  <c r="J42" s="1"/>
  <c r="J41" s="1"/>
  <c r="J40" s="1"/>
  <c r="K38"/>
  <c r="K37" s="1"/>
  <c r="K36" s="1"/>
  <c r="K35" s="1"/>
  <c r="K34" s="1"/>
  <c r="K33" s="1"/>
  <c r="K32" s="1"/>
  <c r="L15"/>
  <c r="J15"/>
  <c r="J14" s="1"/>
  <c r="J13" s="1"/>
  <c r="J12" s="1"/>
  <c r="J11" s="1"/>
  <c r="J10" s="1"/>
  <c r="J9" s="1"/>
  <c r="L14"/>
  <c r="L13" s="1"/>
  <c r="L12" s="1"/>
  <c r="L11" s="1"/>
  <c r="L10" s="1"/>
  <c r="L9" s="1"/>
  <c r="L84" i="3"/>
  <c r="L83" s="1"/>
  <c r="L82" s="1"/>
  <c r="L81" s="1"/>
  <c r="L80" s="1"/>
  <c r="J83"/>
  <c r="J82"/>
  <c r="J81" s="1"/>
  <c r="J80" s="1"/>
  <c r="L78"/>
  <c r="L77" s="1"/>
  <c r="L76" s="1"/>
  <c r="L75" s="1"/>
  <c r="L74" s="1"/>
  <c r="L73" s="1"/>
  <c r="K78"/>
  <c r="J78"/>
  <c r="J77" s="1"/>
  <c r="J76" s="1"/>
  <c r="J75" s="1"/>
  <c r="J74" s="1"/>
  <c r="J73" s="1"/>
  <c r="K77"/>
  <c r="K76" s="1"/>
  <c r="K75" s="1"/>
  <c r="K74" s="1"/>
  <c r="K73" s="1"/>
  <c r="K71"/>
  <c r="J71"/>
  <c r="J70" s="1"/>
  <c r="J69" s="1"/>
  <c r="J68" s="1"/>
  <c r="J67" s="1"/>
  <c r="J66" s="1"/>
  <c r="K70"/>
  <c r="K69" s="1"/>
  <c r="K68" s="1"/>
  <c r="K67" s="1"/>
  <c r="K66" s="1"/>
  <c r="J61"/>
  <c r="J60" s="1"/>
  <c r="L54"/>
  <c r="L53"/>
  <c r="L52" s="1"/>
  <c r="K54"/>
  <c r="K53" s="1"/>
  <c r="K52" s="1"/>
  <c r="J54"/>
  <c r="J53"/>
  <c r="J52" s="1"/>
  <c r="L47"/>
  <c r="K47"/>
  <c r="J47"/>
  <c r="J45"/>
  <c r="J44"/>
  <c r="J43" s="1"/>
  <c r="J42" s="1"/>
  <c r="J41" s="1"/>
  <c r="J40" s="1"/>
  <c r="J39" s="1"/>
  <c r="L45"/>
  <c r="L44" s="1"/>
  <c r="K45"/>
  <c r="K44"/>
  <c r="K43" s="1"/>
  <c r="K42" s="1"/>
  <c r="K41" s="1"/>
  <c r="L37"/>
  <c r="L36" s="1"/>
  <c r="L35" s="1"/>
  <c r="L34" s="1"/>
  <c r="L33" s="1"/>
  <c r="L32" s="1"/>
  <c r="K37"/>
  <c r="J37"/>
  <c r="J36" s="1"/>
  <c r="J35" s="1"/>
  <c r="J34" s="1"/>
  <c r="J33" s="1"/>
  <c r="J32" s="1"/>
  <c r="K36"/>
  <c r="K35" s="1"/>
  <c r="K34" s="1"/>
  <c r="K33" s="1"/>
  <c r="K32" s="1"/>
  <c r="L19"/>
  <c r="L18" s="1"/>
  <c r="L17" s="1"/>
  <c r="L16" s="1"/>
  <c r="K19"/>
  <c r="J19"/>
  <c r="J18" s="1"/>
  <c r="J17" s="1"/>
  <c r="J16" s="1"/>
  <c r="K18"/>
  <c r="K17" s="1"/>
  <c r="K16" s="1"/>
  <c r="L13"/>
  <c r="K13"/>
  <c r="J13"/>
  <c r="L12"/>
  <c r="K12"/>
  <c r="K11" s="1"/>
  <c r="K10" s="1"/>
  <c r="K9" s="1"/>
  <c r="J12"/>
  <c r="J11" s="1"/>
  <c r="J10" s="1"/>
  <c r="J9" s="1"/>
  <c r="L11"/>
  <c r="L10" s="1"/>
  <c r="L9" s="1"/>
  <c r="I82" i="2"/>
  <c r="I81" s="1"/>
  <c r="I80" s="1"/>
  <c r="I79" s="1"/>
  <c r="J77"/>
  <c r="J76" s="1"/>
  <c r="J75" s="1"/>
  <c r="J74" s="1"/>
  <c r="J73" s="1"/>
  <c r="J72" s="1"/>
  <c r="I77"/>
  <c r="I76" s="1"/>
  <c r="I75" s="1"/>
  <c r="I74" s="1"/>
  <c r="I73" s="1"/>
  <c r="I72" s="1"/>
  <c r="K70"/>
  <c r="K69" s="1"/>
  <c r="K68" s="1"/>
  <c r="K67" s="1"/>
  <c r="K66" s="1"/>
  <c r="K65" s="1"/>
  <c r="J70"/>
  <c r="J69" s="1"/>
  <c r="J68" s="1"/>
  <c r="J67" s="1"/>
  <c r="J66" s="1"/>
  <c r="J65" s="1"/>
  <c r="K63"/>
  <c r="K62" s="1"/>
  <c r="I60"/>
  <c r="I59" s="1"/>
  <c r="K53"/>
  <c r="K52"/>
  <c r="K51" s="1"/>
  <c r="J53"/>
  <c r="J52" s="1"/>
  <c r="J51" s="1"/>
  <c r="I53"/>
  <c r="I52" s="1"/>
  <c r="I51" s="1"/>
  <c r="K46"/>
  <c r="J46"/>
  <c r="J44"/>
  <c r="J43" s="1"/>
  <c r="J42" s="1"/>
  <c r="J41" s="1"/>
  <c r="J40" s="1"/>
  <c r="J39" s="1"/>
  <c r="J38" s="1"/>
  <c r="K36"/>
  <c r="K35" s="1"/>
  <c r="K34" s="1"/>
  <c r="K33" s="1"/>
  <c r="K32" s="1"/>
  <c r="K31" s="1"/>
  <c r="J36"/>
  <c r="J35" s="1"/>
  <c r="J34" s="1"/>
  <c r="J33" s="1"/>
  <c r="J32" s="1"/>
  <c r="J31" s="1"/>
  <c r="I36"/>
  <c r="I35"/>
  <c r="I34" s="1"/>
  <c r="I33" s="1"/>
  <c r="I32" s="1"/>
  <c r="I31" s="1"/>
  <c r="K19"/>
  <c r="K18" s="1"/>
  <c r="K17" s="1"/>
  <c r="K16" s="1"/>
  <c r="I19"/>
  <c r="I18" s="1"/>
  <c r="I17" s="1"/>
  <c r="I16" s="1"/>
  <c r="I13"/>
  <c r="I12"/>
  <c r="I11" s="1"/>
  <c r="I10" s="1"/>
  <c r="I9" s="1"/>
  <c r="F27" i="14"/>
  <c r="K60" i="2"/>
  <c r="K59" s="1"/>
  <c r="L98" i="4"/>
  <c r="L97" s="1"/>
  <c r="L96" s="1"/>
  <c r="L95" s="1"/>
  <c r="L94" s="1"/>
  <c r="L61" i="3"/>
  <c r="L60" s="1"/>
  <c r="L59" s="1"/>
  <c r="L58" s="1"/>
  <c r="L57" s="1"/>
  <c r="L56" s="1"/>
  <c r="I63" i="2"/>
  <c r="I62" s="1"/>
  <c r="J64" i="3"/>
  <c r="J63" s="1"/>
  <c r="K43" i="2" l="1"/>
  <c r="K42" s="1"/>
  <c r="K41" s="1"/>
  <c r="K40" s="1"/>
  <c r="K39" s="1"/>
  <c r="K38" s="1"/>
  <c r="L18" i="4"/>
  <c r="L43" i="3"/>
  <c r="L42" s="1"/>
  <c r="L41" s="1"/>
  <c r="L40"/>
  <c r="L39" s="1"/>
  <c r="C12" i="13"/>
  <c r="J59" i="3"/>
  <c r="J58" s="1"/>
  <c r="J57" s="1"/>
  <c r="J56" s="1"/>
  <c r="L23"/>
  <c r="L22" s="1"/>
  <c r="L21" s="1"/>
  <c r="L15" s="1"/>
  <c r="L8" s="1"/>
  <c r="L7" s="1"/>
  <c r="C12" i="10"/>
  <c r="E12"/>
  <c r="C29"/>
  <c r="I43" i="2"/>
  <c r="I42" s="1"/>
  <c r="I41" s="1"/>
  <c r="I40" s="1"/>
  <c r="I39" s="1"/>
  <c r="I38" s="1"/>
  <c r="D12" i="13"/>
  <c r="K26" i="2"/>
  <c r="K58"/>
  <c r="K57" s="1"/>
  <c r="K56" s="1"/>
  <c r="K55" s="1"/>
  <c r="K12"/>
  <c r="K11" s="1"/>
  <c r="K10" s="1"/>
  <c r="K9" s="1"/>
  <c r="I27" i="14"/>
  <c r="E12" i="13"/>
  <c r="J23" i="3"/>
  <c r="J22" s="1"/>
  <c r="J21" s="1"/>
  <c r="J15" s="1"/>
  <c r="J8" s="1"/>
  <c r="J7" s="1"/>
  <c r="L27"/>
  <c r="C37" i="10"/>
  <c r="E42"/>
  <c r="D29"/>
  <c r="D28" s="1"/>
  <c r="D27" s="1"/>
  <c r="E25" i="13"/>
  <c r="K83" i="2"/>
  <c r="K82" s="1"/>
  <c r="K81" s="1"/>
  <c r="K80" s="1"/>
  <c r="K79" s="1"/>
  <c r="I58"/>
  <c r="I57" s="1"/>
  <c r="I56" s="1"/>
  <c r="I55" s="1"/>
  <c r="J26"/>
  <c r="J58"/>
  <c r="J57" s="1"/>
  <c r="J56" s="1"/>
  <c r="J55" s="1"/>
  <c r="K18" i="4"/>
  <c r="K17" s="1"/>
  <c r="I26" i="2"/>
  <c r="K63" i="4"/>
  <c r="K62" s="1"/>
  <c r="K49" i="2"/>
  <c r="K48" s="1"/>
  <c r="K50"/>
  <c r="L50" i="3"/>
  <c r="L49" s="1"/>
  <c r="L51"/>
  <c r="J35" i="4"/>
  <c r="J34" s="1"/>
  <c r="J33" s="1"/>
  <c r="J32" s="1"/>
  <c r="L35"/>
  <c r="L34" s="1"/>
  <c r="L33" s="1"/>
  <c r="L32" s="1"/>
  <c r="L17" s="1"/>
  <c r="K23" i="3"/>
  <c r="K22" s="1"/>
  <c r="K21" s="1"/>
  <c r="K15" s="1"/>
  <c r="K8" s="1"/>
  <c r="K22" i="2"/>
  <c r="K21" s="1"/>
  <c r="J63" i="4"/>
  <c r="J62" s="1"/>
  <c r="E28" i="10"/>
  <c r="E27" s="1"/>
  <c r="E11" s="1"/>
  <c r="J49" i="2"/>
  <c r="J48" s="1"/>
  <c r="J50"/>
  <c r="K51" i="3"/>
  <c r="K50"/>
  <c r="K49" s="1"/>
  <c r="I50" i="2"/>
  <c r="I49"/>
  <c r="I48" s="1"/>
  <c r="J51" i="3"/>
  <c r="J50"/>
  <c r="J49" s="1"/>
  <c r="K15" i="2"/>
  <c r="J18" i="4"/>
  <c r="J17" s="1"/>
  <c r="J81"/>
  <c r="J80" s="1"/>
  <c r="K81"/>
  <c r="K80" s="1"/>
  <c r="J22" i="2"/>
  <c r="J21" s="1"/>
  <c r="J15" s="1"/>
  <c r="C28" i="10"/>
  <c r="C27" s="1"/>
  <c r="C11" s="1"/>
  <c r="D25" i="13"/>
  <c r="I22" i="2"/>
  <c r="I21" s="1"/>
  <c r="I15" s="1"/>
  <c r="I8" s="1"/>
  <c r="D12" i="10"/>
  <c r="L81" i="4"/>
  <c r="L80" s="1"/>
  <c r="L63"/>
  <c r="L62" s="1"/>
  <c r="J12" i="2"/>
  <c r="J11" s="1"/>
  <c r="J10" s="1"/>
  <c r="J9" s="1"/>
  <c r="K40" i="3"/>
  <c r="K39" s="1"/>
  <c r="D11" i="10" l="1"/>
  <c r="K55" i="4"/>
  <c r="K54" s="1"/>
  <c r="K53" s="1"/>
  <c r="K8" s="1"/>
  <c r="K7" s="1"/>
  <c r="K7" i="3"/>
  <c r="I7" i="2"/>
  <c r="K8"/>
  <c r="K7" s="1"/>
  <c r="L55" i="4"/>
  <c r="L54" s="1"/>
  <c r="L53" s="1"/>
  <c r="L8" s="1"/>
  <c r="L7" s="1"/>
  <c r="J8" i="2"/>
  <c r="J7" s="1"/>
  <c r="J55" i="4"/>
  <c r="J54" s="1"/>
  <c r="J53" s="1"/>
  <c r="J8" s="1"/>
  <c r="J7" s="1"/>
</calcChain>
</file>

<file path=xl/sharedStrings.xml><?xml version="1.0" encoding="utf-8"?>
<sst xmlns="http://schemas.openxmlformats.org/spreadsheetml/2006/main" count="1705" uniqueCount="282">
  <si>
    <t>Процентные платежи по муниципальному долгу</t>
  </si>
  <si>
    <t>03010</t>
  </si>
  <si>
    <t>Публичные нормативные социальные выплаты гражданам</t>
  </si>
  <si>
    <t>310</t>
  </si>
  <si>
    <t>17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</si>
  <si>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</si>
  <si>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</si>
  <si>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</si>
  <si>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</si>
  <si>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</si>
  <si>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</si>
  <si>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</si>
  <si>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</si>
  <si>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</si>
  <si>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</si>
  <si>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</si>
  <si>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</si>
  <si>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</si>
  <si>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</si>
  <si>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</si>
  <si>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</si>
  <si>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</si>
  <si>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</si>
  <si>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</si>
  <si>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</si>
  <si>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</si>
  <si>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</si>
  <si>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</si>
  <si>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</si>
  <si>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</si>
  <si>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</si>
  <si>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</si>
  <si>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</si>
  <si>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</si>
  <si>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</si>
  <si>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</si>
  <si>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</si>
  <si>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</si>
  <si>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</si>
  <si>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</si>
  <si>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</si>
  <si>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</si>
  <si>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</si>
  <si>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</si>
  <si>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</si>
  <si>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</si>
  <si>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</si>
  <si>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</si>
  <si>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</si>
  <si>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</si>
  <si>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</si>
  <si>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</si>
  <si>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</si>
  <si>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</si>
  <si>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</si>
  <si>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</si>
  <si>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</si>
  <si>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</si>
  <si>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</si>
  <si>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</si>
  <si>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</si>
  <si>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</si>
  <si>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</si>
  <si>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</si>
  <si>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</si>
  <si>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</si>
  <si>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</si>
  <si>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</si>
  <si>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</si>
  <si>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</si>
  <si>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</si>
  <si>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</si>
  <si>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</si>
  <si>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</si>
  <si>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</si>
  <si>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</si>
  <si>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</si>
  <si>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</si>
  <si>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</si>
  <si>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</si>
  <si>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</si>
  <si>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</si>
  <si>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</si>
  <si>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</si>
  <si>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</si>
  <si>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</si>
  <si>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</si>
  <si>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</si>
  <si>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</si>
  <si>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</si>
  <si>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</si>
  <si>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</si>
  <si>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</si>
  <si>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</si>
  <si>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</si>
  <si>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</si>
  <si>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</si>
  <si>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</si>
  <si>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</si>
  <si>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</si>
  <si>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</si>
  <si>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</si>
  <si>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</si>
  <si>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</si>
  <si>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</si>
  <si>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</si>
  <si>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</si>
  <si>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</si>
  <si>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</si>
  <si>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</si>
  <si>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</si>
  <si>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</si>
  <si>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</si>
  <si>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</si>
  <si>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</si>
  <si>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</si>
  <si>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</si>
  <si>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</si>
  <si>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 xml:space="preserve">Расходы, связанные с муниципальным управлением </t>
  </si>
  <si>
    <t>41000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</si>
  <si>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</si>
  <si>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</si>
  <si>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</si>
  <si>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</si>
  <si>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</si>
  <si>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</si>
  <si>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</si>
  <si>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</si>
  <si>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</si>
  <si>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</si>
  <si>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</si>
  <si>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</si>
  <si>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</si>
  <si>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</si>
  <si>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</si>
  <si>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</si>
  <si>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</si>
  <si>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</si>
  <si>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</si>
  <si>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</si>
  <si>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</si>
  <si>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</si>
  <si>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</si>
  <si>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</si>
  <si>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</si>
  <si>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</si>
  <si>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</si>
  <si>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</si>
  <si>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</si>
  <si>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</si>
  <si>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</si>
  <si>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</si>
  <si>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</si>
  <si>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</si>
  <si>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</si>
  <si>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</si>
  <si>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</si>
  <si>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</si>
  <si>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</si>
  <si>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</si>
  <si>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</si>
  <si>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</si>
  <si>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</si>
  <si>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</si>
  <si>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</si>
  <si>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</si>
  <si>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</si>
  <si>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</si>
  <si>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</si>
  <si>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</si>
  <si>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</si>
  <si>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</si>
  <si>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</si>
  <si>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</si>
  <si>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2023 год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</si>
  <si>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</si>
  <si>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</si>
  <si>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</si>
  <si>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</si>
  <si>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</si>
  <si>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</si>
  <si>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</si>
  <si>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</si>
  <si>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</si>
  <si>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</si>
  <si>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</si>
  <si>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</si>
  <si>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</si>
  <si>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</si>
  <si>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</si>
  <si>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</si>
  <si>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</si>
  <si>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</si>
  <si>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</si>
  <si>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</si>
  <si>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</si>
  <si>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</si>
  <si>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</si>
  <si>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</si>
  <si>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</si>
  <si>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</si>
  <si>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</si>
  <si>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</si>
  <si>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</si>
  <si>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</si>
  <si>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</si>
  <si>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</si>
  <si>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</si>
  <si>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</si>
  <si>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</si>
  <si>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</si>
  <si>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</si>
  <si>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</si>
  <si>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</si>
  <si>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</si>
  <si>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</si>
  <si>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</si>
  <si>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</si>
  <si>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</si>
  <si>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</si>
  <si>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</si>
  <si>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</si>
  <si>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</si>
  <si>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</si>
  <si>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</si>
  <si>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</si>
  <si>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</si>
  <si>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</si>
  <si>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</si>
  <si>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Администрация Мордовско-Полянского сельского поселения Зубово-Полянского муниципального района Республики Мордовия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</si>
  <si>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</si>
  <si>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</si>
  <si>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</si>
  <si>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</si>
  <si>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</si>
  <si>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</si>
  <si>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</si>
  <si>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</si>
  <si>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</si>
  <si>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</si>
  <si>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</si>
  <si>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</si>
  <si>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</si>
  <si>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</si>
  <si>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</si>
  <si>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</si>
  <si>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</si>
  <si>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</si>
  <si>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</si>
  <si>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</si>
  <si>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</si>
  <si>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</si>
  <si>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</si>
  <si>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</si>
  <si>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</si>
  <si>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</si>
  <si>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</si>
  <si>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</si>
  <si>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</si>
  <si>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</si>
  <si>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</si>
  <si>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Субвенции на осуществление государственных полномочий  Российской Федерации  по первичному воинскому  учету на территориях, где отсутствуют военные комиссариаты </t>
  </si>
  <si>
    <t>114 00000 00 0000 000</t>
  </si>
  <si>
    <t>ДОХОДЫ ОТ ПРОДАЖИ МАТЕРИАЛЬНЫХ И НЕМАТЕРИАЛЬНЫХ АКТИВОВ</t>
  </si>
  <si>
    <t>114 06025 10 0000 430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</si>
  <si>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</si>
  <si>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117 00000 00 0000 000</t>
  </si>
  <si>
    <t>Прочие неналоговые доходы</t>
  </si>
  <si>
    <t>117 14030 10 00000 150</t>
  </si>
  <si>
    <t>Средства самообложения граждан, зачисляемые в бюджеты сельских поселений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</si>
  <si>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2023 ГОД И НА ПЛАНОВЫЙ ПЕРИОД 2024 И 2025 ГОДЫ
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</si>
  <si>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2023  ГОД И НА ПЛАНОВЫЙ ПЕРИОД 2024 И 2025 ГОДЫ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</si>
  <si>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ГОДЫ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</si>
  <si>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 2024 И 2025 ГОДЫ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</si>
  <si>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</si>
  <si>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2023 ГОД И НА ПЛАНОВЫЙ ПЕРИОД 2024 И 2025 ГОДЫ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</si>
  <si>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от                              2023 г  
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</si>
  <si>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</si>
  <si>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</si>
  <si>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
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г  </t>
  </si>
  <si>
    <t xml:space="preserve">Приложение 5
к решению Совета депутатов Мордовско-Полянского сельского поселения 
Зубово-Полянского муниципального района Республики Мордовия 
 «О  внесении изменений и дополнений в бюджет Мордовско-Полянского  сельского поселения Зубово-Полянского  муниципального района Республики Мордовия 
на 2023 год и на плановый период 2024 и 2025 годы» №        от                           2023  г  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</si>
  <si>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внесении изменений и дополнений в  бюджет Мордовско-Полянского  сельского поселения Зубово-Полянского 
муниципального района Республики Мордовия 
на 2023 год и на плановый период 2024 и 2025 годы» №        от                           2023  г  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</si>
</sst>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57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b/>
      <sz val="9"/>
      <name val="Arial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3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2" borderId="0" xfId="0" applyNumberFormat="1" applyFont="1" applyFill="1" applyAlignment="1"/>
    <xf numFmtId="165" fontId="10" fillId="2" borderId="0" xfId="0" applyNumberFormat="1" applyFont="1" applyFill="1" applyBorder="1" applyAlignment="1"/>
    <xf numFmtId="44" fontId="10" fillId="2" borderId="0" xfId="0" applyFont="1" applyFill="1" applyAlignment="1"/>
    <xf numFmtId="16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166" fontId="13" fillId="0" borderId="0" xfId="1" applyNumberFormat="1" applyFont="1" applyBorder="1"/>
    <xf numFmtId="0" fontId="13" fillId="0" borderId="0" xfId="1" applyFont="1" applyBorder="1"/>
    <xf numFmtId="164" fontId="14" fillId="2" borderId="2" xfId="1" applyNumberFormat="1" applyFont="1" applyFill="1" applyBorder="1" applyAlignment="1">
      <alignment horizontal="right"/>
    </xf>
    <xf numFmtId="164" fontId="14" fillId="2" borderId="0" xfId="1" applyNumberFormat="1" applyFont="1" applyFill="1" applyBorder="1" applyAlignment="1">
      <alignment horizontal="center"/>
    </xf>
    <xf numFmtId="16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1" applyNumberFormat="1" applyFont="1" applyBorder="1" applyAlignment="1">
      <alignment horizontal="right"/>
    </xf>
    <xf numFmtId="16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6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6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39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64" fontId="12" fillId="2" borderId="2" xfId="6" applyNumberFormat="1" applyFont="1" applyFill="1" applyBorder="1"/>
    <xf numFmtId="0" fontId="42" fillId="0" borderId="2" xfId="5" applyFont="1" applyBorder="1" applyAlignment="1">
      <alignment vertical="top" wrapText="1"/>
    </xf>
    <xf numFmtId="49" fontId="40" fillId="0" borderId="1" xfId="0" applyNumberFormat="1" applyFont="1" applyFill="1" applyBorder="1" applyAlignment="1">
      <alignment horizontal="left" wrapText="1"/>
    </xf>
    <xf numFmtId="164" fontId="14" fillId="2" borderId="2" xfId="6" applyNumberFormat="1" applyFont="1" applyFill="1" applyBorder="1"/>
    <xf numFmtId="49" fontId="40" fillId="0" borderId="3" xfId="0" applyNumberFormat="1" applyFont="1" applyFill="1" applyBorder="1" applyAlignment="1">
      <alignment horizontal="left" wrapText="1"/>
    </xf>
    <xf numFmtId="0" fontId="40" fillId="0" borderId="3" xfId="0" applyNumberFormat="1" applyFont="1" applyFill="1" applyBorder="1" applyAlignment="1">
      <alignment horizontal="left" wrapText="1"/>
    </xf>
    <xf numFmtId="16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right" wrapText="1"/>
    </xf>
    <xf numFmtId="49" fontId="39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6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47" fillId="0" borderId="2" xfId="0" applyFont="1" applyBorder="1" applyAlignment="1">
      <alignment wrapText="1"/>
    </xf>
    <xf numFmtId="44" fontId="44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0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48" fillId="0" borderId="2" xfId="0" applyFont="1" applyBorder="1" applyAlignment="1">
      <alignment wrapText="1"/>
    </xf>
    <xf numFmtId="44" fontId="45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39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5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4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39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6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64" fontId="4" fillId="2" borderId="1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44" fontId="44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vertical="top" wrapText="1"/>
    </xf>
    <xf numFmtId="164" fontId="14" fillId="0" borderId="2" xfId="0" applyNumberFormat="1" applyFont="1" applyFill="1" applyBorder="1" applyAlignment="1">
      <alignment horizontal="right"/>
    </xf>
    <xf numFmtId="167" fontId="0" fillId="0" borderId="7" xfId="0" applyNumberFormat="1" applyFont="1" applyFill="1" applyBorder="1" applyAlignment="1">
      <alignment horizontal="right"/>
    </xf>
    <xf numFmtId="164" fontId="14" fillId="0" borderId="2" xfId="0" applyNumberFormat="1" applyFont="1" applyBorder="1" applyAlignment="1">
      <alignment horizontal="center"/>
    </xf>
    <xf numFmtId="44" fontId="43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7" fillId="0" borderId="5" xfId="0" applyFont="1" applyFill="1" applyBorder="1" applyAlignment="1">
      <alignment wrapText="1"/>
    </xf>
    <xf numFmtId="44" fontId="46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49" fillId="0" borderId="2" xfId="0" applyFont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49" fontId="51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53" fillId="0" borderId="2" xfId="0" applyFont="1" applyFill="1" applyBorder="1" applyAlignment="1">
      <alignment wrapText="1"/>
    </xf>
    <xf numFmtId="44" fontId="54" fillId="0" borderId="2" xfId="0" applyFont="1" applyBorder="1" applyAlignment="1">
      <alignment wrapText="1"/>
    </xf>
    <xf numFmtId="44" fontId="55" fillId="0" borderId="2" xfId="0" applyFont="1" applyBorder="1" applyAlignment="1">
      <alignment wrapText="1"/>
    </xf>
    <xf numFmtId="44" fontId="56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0" fontId="40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49" fontId="40" fillId="0" borderId="0" xfId="0" applyNumberFormat="1" applyFont="1" applyFill="1" applyBorder="1" applyAlignment="1">
      <alignment horizontal="left" wrapText="1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6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6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64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0" fontId="19" fillId="0" borderId="2" xfId="1" applyFont="1" applyBorder="1" applyAlignment="1">
      <alignment horizontal="left" wrapText="1"/>
    </xf>
    <xf numFmtId="164" fontId="19" fillId="0" borderId="5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0" fontId="20" fillId="0" borderId="2" xfId="1" applyFont="1" applyBorder="1" applyAlignment="1">
      <alignment horizontal="left" vertical="justify" wrapText="1"/>
    </xf>
    <xf numFmtId="0" fontId="21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44" fontId="38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64" fontId="23" fillId="0" borderId="5" xfId="1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164" fontId="20" fillId="0" borderId="5" xfId="1" applyNumberFormat="1" applyFont="1" applyBorder="1" applyAlignment="1">
      <alignment horizontal="center" wrapText="1"/>
    </xf>
    <xf numFmtId="164" fontId="20" fillId="0" borderId="9" xfId="1" applyNumberFormat="1" applyFont="1" applyBorder="1" applyAlignment="1">
      <alignment horizontal="center" wrapText="1"/>
    </xf>
    <xf numFmtId="44" fontId="38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64" fontId="14" fillId="0" borderId="5" xfId="0" applyNumberFormat="1" applyFont="1" applyBorder="1" applyAlignment="1">
      <alignment horizontal="center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8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4874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7546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6"/>
  <sheetViews>
    <sheetView view="pageBreakPreview" zoomScaleSheetLayoutView="100" workbookViewId="0">
      <selection activeCell="K8" sqref="K8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191" t="s">
        <v>276</v>
      </c>
      <c r="D1" s="192"/>
      <c r="E1" s="192"/>
    </row>
    <row r="2" spans="1:8" ht="15">
      <c r="B2" s="7"/>
      <c r="C2" s="192"/>
      <c r="D2" s="192"/>
      <c r="E2" s="192"/>
    </row>
    <row r="3" spans="1:8" ht="15">
      <c r="B3" s="7"/>
      <c r="C3" s="192"/>
      <c r="D3" s="192"/>
      <c r="E3" s="192"/>
    </row>
    <row r="4" spans="1:8" ht="33.75" customHeight="1">
      <c r="B4" s="7"/>
      <c r="C4" s="192"/>
      <c r="D4" s="192"/>
      <c r="E4" s="192"/>
    </row>
    <row r="5" spans="1:8" ht="73.5" customHeight="1">
      <c r="C5" s="192"/>
      <c r="D5" s="192"/>
      <c r="E5" s="192"/>
    </row>
    <row r="6" spans="1:8" ht="63" customHeight="1">
      <c r="A6" s="193" t="s">
        <v>270</v>
      </c>
      <c r="B6" s="193"/>
      <c r="C6" s="193"/>
      <c r="D6" s="193"/>
      <c r="E6" s="193"/>
    </row>
    <row r="7" spans="1:8">
      <c r="A7" s="12"/>
      <c r="B7" s="13"/>
      <c r="C7" s="13"/>
      <c r="D7" s="13"/>
      <c r="E7" s="14" t="s">
        <v>47</v>
      </c>
    </row>
    <row r="8" spans="1:8" s="17" customFormat="1">
      <c r="A8" s="194" t="s">
        <v>69</v>
      </c>
      <c r="B8" s="194" t="s">
        <v>48</v>
      </c>
      <c r="C8" s="195" t="s">
        <v>53</v>
      </c>
      <c r="D8" s="195"/>
      <c r="E8" s="195"/>
      <c r="F8" s="15"/>
      <c r="G8" s="16"/>
    </row>
    <row r="9" spans="1:8" s="17" customFormat="1" ht="16.5" customHeight="1">
      <c r="A9" s="194"/>
      <c r="B9" s="194"/>
      <c r="C9" s="23" t="s">
        <v>174</v>
      </c>
      <c r="D9" s="23" t="s">
        <v>175</v>
      </c>
      <c r="E9" s="23" t="s">
        <v>253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56</v>
      </c>
      <c r="D10" s="18" t="s">
        <v>57</v>
      </c>
      <c r="E10" s="18" t="s">
        <v>58</v>
      </c>
      <c r="F10" s="15"/>
      <c r="G10" s="16"/>
    </row>
    <row r="11" spans="1:8" s="22" customFormat="1" ht="15.75">
      <c r="A11" s="81" t="s">
        <v>75</v>
      </c>
      <c r="B11" s="82" t="s">
        <v>76</v>
      </c>
      <c r="C11" s="85">
        <f>C12+C27</f>
        <v>4908.17</v>
      </c>
      <c r="D11" s="83">
        <f>D12+D27</f>
        <v>1474.6</v>
      </c>
      <c r="E11" s="83">
        <f>E12+E27</f>
        <v>1440.5</v>
      </c>
      <c r="F11" s="20"/>
      <c r="G11" s="21"/>
      <c r="H11" s="21"/>
    </row>
    <row r="12" spans="1:8" s="22" customFormat="1" ht="15.75">
      <c r="A12" s="84" t="s">
        <v>77</v>
      </c>
      <c r="B12" s="82" t="s">
        <v>78</v>
      </c>
      <c r="C12" s="85">
        <f>C13+C18+C23+C25</f>
        <v>745.17</v>
      </c>
      <c r="D12" s="85">
        <f>D13+D18+D23+D25</f>
        <v>573.4</v>
      </c>
      <c r="E12" s="85">
        <f>E13+E18+E23+E25</f>
        <v>511.70000000000005</v>
      </c>
      <c r="F12" s="20"/>
      <c r="G12" s="21"/>
    </row>
    <row r="13" spans="1:8" s="22" customFormat="1" ht="15.75">
      <c r="A13" s="84" t="s">
        <v>79</v>
      </c>
      <c r="B13" s="82" t="s">
        <v>80</v>
      </c>
      <c r="C13" s="85">
        <f>C14</f>
        <v>53</v>
      </c>
      <c r="D13" s="85">
        <f>D14</f>
        <v>57.1</v>
      </c>
      <c r="E13" s="85">
        <f>E14</f>
        <v>58.800000000000004</v>
      </c>
      <c r="F13" s="20"/>
      <c r="G13" s="21"/>
    </row>
    <row r="14" spans="1:8" s="22" customFormat="1" ht="18.75">
      <c r="A14" s="84" t="s">
        <v>81</v>
      </c>
      <c r="B14" s="86" t="s">
        <v>82</v>
      </c>
      <c r="C14" s="85">
        <f>C15+C16+C17</f>
        <v>53</v>
      </c>
      <c r="D14" s="85">
        <f>D15+D16+D17</f>
        <v>57.1</v>
      </c>
      <c r="E14" s="85">
        <f>E15+E16+E17</f>
        <v>58.800000000000004</v>
      </c>
      <c r="F14" s="20"/>
      <c r="G14" s="21"/>
    </row>
    <row r="15" spans="1:8" s="22" customFormat="1" ht="141.75">
      <c r="A15" s="87" t="s">
        <v>83</v>
      </c>
      <c r="B15" s="187" t="s">
        <v>259</v>
      </c>
      <c r="C15" s="88">
        <v>52.8</v>
      </c>
      <c r="D15" s="88">
        <v>56.9</v>
      </c>
      <c r="E15" s="88">
        <v>58.6</v>
      </c>
      <c r="F15" s="20"/>
      <c r="G15" s="21"/>
    </row>
    <row r="16" spans="1:8" s="22" customFormat="1" ht="141.75" customHeight="1">
      <c r="A16" s="87" t="s">
        <v>84</v>
      </c>
      <c r="B16" s="188" t="s">
        <v>85</v>
      </c>
      <c r="C16" s="88">
        <v>0.1</v>
      </c>
      <c r="D16" s="88">
        <v>0.1</v>
      </c>
      <c r="E16" s="88">
        <v>0.1</v>
      </c>
      <c r="F16" s="20"/>
      <c r="G16" s="21"/>
    </row>
    <row r="17" spans="1:7" s="22" customFormat="1" ht="63">
      <c r="A17" s="89" t="s">
        <v>86</v>
      </c>
      <c r="B17" s="90" t="s">
        <v>87</v>
      </c>
      <c r="C17" s="91">
        <v>0.1</v>
      </c>
      <c r="D17" s="91">
        <v>0.1</v>
      </c>
      <c r="E17" s="91">
        <v>0.1</v>
      </c>
      <c r="F17" s="20"/>
      <c r="G17" s="21"/>
    </row>
    <row r="18" spans="1:7" s="22" customFormat="1" ht="15.75">
      <c r="A18" s="84" t="s">
        <v>88</v>
      </c>
      <c r="B18" s="92" t="s">
        <v>89</v>
      </c>
      <c r="C18" s="85">
        <f>C19+C20</f>
        <v>522.69999999999993</v>
      </c>
      <c r="D18" s="85">
        <f>D19+D20</f>
        <v>516.29999999999995</v>
      </c>
      <c r="E18" s="85">
        <f>E19+E20</f>
        <v>452.90000000000003</v>
      </c>
      <c r="F18" s="20"/>
      <c r="G18" s="21"/>
    </row>
    <row r="19" spans="1:7" s="22" customFormat="1" ht="99" customHeight="1">
      <c r="A19" s="84" t="s">
        <v>90</v>
      </c>
      <c r="B19" s="93" t="s">
        <v>260</v>
      </c>
      <c r="C19" s="88">
        <v>31.3</v>
      </c>
      <c r="D19" s="88">
        <v>30.6</v>
      </c>
      <c r="E19" s="88">
        <v>29.8</v>
      </c>
      <c r="F19" s="20"/>
      <c r="G19" s="21"/>
    </row>
    <row r="20" spans="1:7" s="22" customFormat="1" ht="15.75">
      <c r="A20" s="84" t="s">
        <v>91</v>
      </c>
      <c r="B20" s="82" t="s">
        <v>92</v>
      </c>
      <c r="C20" s="85">
        <f>C21+C22</f>
        <v>491.4</v>
      </c>
      <c r="D20" s="85">
        <f>D21+D22</f>
        <v>485.7</v>
      </c>
      <c r="E20" s="85">
        <f>E21+E22</f>
        <v>423.1</v>
      </c>
      <c r="F20" s="20"/>
      <c r="G20" s="21"/>
    </row>
    <row r="21" spans="1:7" s="22" customFormat="1" ht="47.25">
      <c r="A21" s="84" t="s">
        <v>93</v>
      </c>
      <c r="B21" s="94" t="s">
        <v>94</v>
      </c>
      <c r="C21" s="88">
        <v>331.4</v>
      </c>
      <c r="D21" s="88">
        <v>335.7</v>
      </c>
      <c r="E21" s="88">
        <v>293.10000000000002</v>
      </c>
      <c r="F21" s="20"/>
      <c r="G21" s="21"/>
    </row>
    <row r="22" spans="1:7" s="22" customFormat="1" ht="47.25">
      <c r="A22" s="84" t="s">
        <v>95</v>
      </c>
      <c r="B22" s="94" t="s">
        <v>96</v>
      </c>
      <c r="C22" s="88">
        <v>160</v>
      </c>
      <c r="D22" s="88">
        <v>150</v>
      </c>
      <c r="E22" s="88">
        <v>130</v>
      </c>
      <c r="F22" s="20"/>
      <c r="G22" s="21"/>
    </row>
    <row r="23" spans="1:7" s="22" customFormat="1" ht="31.5">
      <c r="A23" s="84" t="s">
        <v>262</v>
      </c>
      <c r="B23" s="189" t="s">
        <v>263</v>
      </c>
      <c r="C23" s="88">
        <f>C24</f>
        <v>139.47</v>
      </c>
      <c r="D23" s="88">
        <f>D24</f>
        <v>0</v>
      </c>
      <c r="E23" s="88">
        <f>E24</f>
        <v>0</v>
      </c>
      <c r="F23" s="20"/>
      <c r="G23" s="21"/>
    </row>
    <row r="24" spans="1:7" s="22" customFormat="1" ht="78.75">
      <c r="A24" s="95" t="s">
        <v>264</v>
      </c>
      <c r="B24" s="87" t="s">
        <v>265</v>
      </c>
      <c r="C24" s="88">
        <v>139.47</v>
      </c>
      <c r="D24" s="88">
        <v>0</v>
      </c>
      <c r="E24" s="88">
        <v>0</v>
      </c>
      <c r="F24" s="20"/>
      <c r="G24" s="21"/>
    </row>
    <row r="25" spans="1:7" s="22" customFormat="1" ht="29.25" customHeight="1">
      <c r="A25" s="84" t="s">
        <v>266</v>
      </c>
      <c r="B25" s="190" t="s">
        <v>267</v>
      </c>
      <c r="C25" s="88">
        <f>C26</f>
        <v>30</v>
      </c>
      <c r="D25" s="88">
        <f>D26</f>
        <v>0</v>
      </c>
      <c r="E25" s="88">
        <f>E26</f>
        <v>0</v>
      </c>
      <c r="F25" s="20"/>
      <c r="G25" s="21"/>
    </row>
    <row r="26" spans="1:7" s="22" customFormat="1" ht="31.5">
      <c r="A26" s="95" t="s">
        <v>268</v>
      </c>
      <c r="B26" s="190" t="s">
        <v>269</v>
      </c>
      <c r="C26" s="88">
        <f>5.5+24.5</f>
        <v>30</v>
      </c>
      <c r="D26" s="88">
        <v>0</v>
      </c>
      <c r="E26" s="88">
        <v>0</v>
      </c>
      <c r="F26" s="20"/>
      <c r="G26" s="21"/>
    </row>
    <row r="27" spans="1:7" s="22" customFormat="1" ht="15.75">
      <c r="A27" s="96" t="s">
        <v>230</v>
      </c>
      <c r="B27" s="61" t="s">
        <v>97</v>
      </c>
      <c r="C27" s="88">
        <f>C28</f>
        <v>4163</v>
      </c>
      <c r="D27" s="88">
        <f>D28</f>
        <v>901.2</v>
      </c>
      <c r="E27" s="88">
        <f>E28</f>
        <v>928.8</v>
      </c>
      <c r="F27" s="20"/>
      <c r="G27" s="21"/>
    </row>
    <row r="28" spans="1:7" s="22" customFormat="1" ht="47.25">
      <c r="A28" s="96" t="s">
        <v>231</v>
      </c>
      <c r="B28" s="181" t="s">
        <v>172</v>
      </c>
      <c r="C28" s="88">
        <f>C29+C34+C37+C42</f>
        <v>4163</v>
      </c>
      <c r="D28" s="88">
        <f>D29+D34+D37+D42</f>
        <v>901.2</v>
      </c>
      <c r="E28" s="88">
        <f>E29+E34+E37+E42</f>
        <v>928.8</v>
      </c>
      <c r="F28" s="20"/>
      <c r="G28" s="21"/>
    </row>
    <row r="29" spans="1:7" s="22" customFormat="1" ht="44.25" customHeight="1">
      <c r="A29" s="95" t="s">
        <v>232</v>
      </c>
      <c r="B29" s="93" t="s">
        <v>98</v>
      </c>
      <c r="C29" s="88">
        <f>C30+C32</f>
        <v>1002.6</v>
      </c>
      <c r="D29" s="88">
        <f>D30+D32</f>
        <v>636.1</v>
      </c>
      <c r="E29" s="88">
        <f>E30+E32</f>
        <v>659.3</v>
      </c>
      <c r="F29" s="20"/>
      <c r="G29" s="21"/>
    </row>
    <row r="30" spans="1:7" s="22" customFormat="1" ht="31.5">
      <c r="A30" s="97" t="s">
        <v>233</v>
      </c>
      <c r="B30" s="98" t="s">
        <v>99</v>
      </c>
      <c r="C30" s="88">
        <f>C31</f>
        <v>706.6</v>
      </c>
      <c r="D30" s="88">
        <f>D31</f>
        <v>636.1</v>
      </c>
      <c r="E30" s="88">
        <f>E31</f>
        <v>659.3</v>
      </c>
      <c r="F30" s="20"/>
      <c r="G30" s="21"/>
    </row>
    <row r="31" spans="1:7" s="22" customFormat="1" ht="52.5" customHeight="1">
      <c r="A31" s="97" t="s">
        <v>234</v>
      </c>
      <c r="B31" s="98" t="s">
        <v>100</v>
      </c>
      <c r="C31" s="88">
        <v>706.6</v>
      </c>
      <c r="D31" s="88">
        <v>636.1</v>
      </c>
      <c r="E31" s="88">
        <v>659.3</v>
      </c>
      <c r="F31" s="20"/>
      <c r="G31" s="21"/>
    </row>
    <row r="32" spans="1:7" s="22" customFormat="1" ht="31.5">
      <c r="A32" s="97" t="s">
        <v>235</v>
      </c>
      <c r="B32" s="98" t="s">
        <v>101</v>
      </c>
      <c r="C32" s="88">
        <f>C33</f>
        <v>296</v>
      </c>
      <c r="D32" s="88">
        <f>D33</f>
        <v>0</v>
      </c>
      <c r="E32" s="88">
        <f>E33</f>
        <v>0</v>
      </c>
      <c r="F32" s="20"/>
      <c r="G32" s="21"/>
    </row>
    <row r="33" spans="1:10" s="22" customFormat="1" ht="47.25">
      <c r="A33" s="97" t="s">
        <v>236</v>
      </c>
      <c r="B33" s="98" t="s">
        <v>102</v>
      </c>
      <c r="C33" s="88">
        <v>296</v>
      </c>
      <c r="D33" s="88">
        <v>0</v>
      </c>
      <c r="E33" s="88">
        <v>0</v>
      </c>
      <c r="F33" s="20"/>
      <c r="G33" s="21"/>
    </row>
    <row r="34" spans="1:10" s="22" customFormat="1" ht="47.25">
      <c r="A34" s="97" t="s">
        <v>237</v>
      </c>
      <c r="B34" s="99" t="s">
        <v>254</v>
      </c>
      <c r="C34" s="88">
        <f t="shared" ref="C34:E35" si="0">C35</f>
        <v>70</v>
      </c>
      <c r="D34" s="88">
        <f t="shared" si="0"/>
        <v>0</v>
      </c>
      <c r="E34" s="88">
        <f t="shared" si="0"/>
        <v>0</v>
      </c>
      <c r="F34" s="20"/>
      <c r="G34" s="21"/>
    </row>
    <row r="35" spans="1:10" s="22" customFormat="1" ht="15.75">
      <c r="A35" s="97" t="s">
        <v>238</v>
      </c>
      <c r="B35" s="99" t="s">
        <v>103</v>
      </c>
      <c r="C35" s="88">
        <f t="shared" si="0"/>
        <v>70</v>
      </c>
      <c r="D35" s="88">
        <f t="shared" si="0"/>
        <v>0</v>
      </c>
      <c r="E35" s="88">
        <f t="shared" si="0"/>
        <v>0</v>
      </c>
      <c r="F35" s="20"/>
      <c r="G35" s="21"/>
    </row>
    <row r="36" spans="1:10" s="22" customFormat="1" ht="15.75">
      <c r="A36" s="97" t="s">
        <v>239</v>
      </c>
      <c r="B36" s="99" t="s">
        <v>104</v>
      </c>
      <c r="C36" s="88">
        <v>70</v>
      </c>
      <c r="D36" s="88">
        <v>0</v>
      </c>
      <c r="E36" s="88">
        <v>0</v>
      </c>
      <c r="F36" s="20"/>
      <c r="G36" s="21"/>
    </row>
    <row r="37" spans="1:10" s="22" customFormat="1" ht="35.25" customHeight="1">
      <c r="A37" s="100" t="s">
        <v>249</v>
      </c>
      <c r="B37" s="101" t="s">
        <v>105</v>
      </c>
      <c r="C37" s="88">
        <f>C38+C40</f>
        <v>110</v>
      </c>
      <c r="D37" s="88">
        <f>D38+D40</f>
        <v>115.10000000000001</v>
      </c>
      <c r="E37" s="88">
        <f>E38+E40</f>
        <v>119.5</v>
      </c>
      <c r="F37" s="20"/>
      <c r="G37" s="21"/>
    </row>
    <row r="38" spans="1:10" s="22" customFormat="1" ht="47.25">
      <c r="A38" s="97" t="s">
        <v>240</v>
      </c>
      <c r="B38" s="99" t="s">
        <v>106</v>
      </c>
      <c r="C38" s="88">
        <f>C39</f>
        <v>0.7</v>
      </c>
      <c r="D38" s="88">
        <f>D39</f>
        <v>0.7</v>
      </c>
      <c r="E38" s="88">
        <f>E39</f>
        <v>0.8</v>
      </c>
      <c r="F38" s="20"/>
      <c r="G38" s="21"/>
    </row>
    <row r="39" spans="1:10" s="22" customFormat="1" ht="49.5" customHeight="1">
      <c r="A39" s="97" t="s">
        <v>241</v>
      </c>
      <c r="B39" s="99" t="s">
        <v>107</v>
      </c>
      <c r="C39" s="88">
        <v>0.7</v>
      </c>
      <c r="D39" s="88">
        <v>0.7</v>
      </c>
      <c r="E39" s="88">
        <v>0.8</v>
      </c>
      <c r="F39" s="20"/>
      <c r="G39" s="21"/>
    </row>
    <row r="40" spans="1:10" s="22" customFormat="1" ht="47.25">
      <c r="A40" s="97" t="s">
        <v>242</v>
      </c>
      <c r="B40" s="99" t="s">
        <v>108</v>
      </c>
      <c r="C40" s="88">
        <f>C41</f>
        <v>109.3</v>
      </c>
      <c r="D40" s="88">
        <f>D41</f>
        <v>114.4</v>
      </c>
      <c r="E40" s="88">
        <f>E41</f>
        <v>118.7</v>
      </c>
      <c r="F40" s="20"/>
      <c r="G40" s="21"/>
    </row>
    <row r="41" spans="1:10" s="22" customFormat="1" ht="63">
      <c r="A41" s="95" t="s">
        <v>243</v>
      </c>
      <c r="B41" s="99" t="s">
        <v>261</v>
      </c>
      <c r="C41" s="88">
        <v>109.3</v>
      </c>
      <c r="D41" s="88">
        <v>114.4</v>
      </c>
      <c r="E41" s="88">
        <v>118.7</v>
      </c>
      <c r="F41" s="20"/>
      <c r="G41" s="21"/>
    </row>
    <row r="42" spans="1:10" s="22" customFormat="1" ht="32.25" customHeight="1">
      <c r="A42" s="84" t="s">
        <v>244</v>
      </c>
      <c r="B42" s="185" t="s">
        <v>173</v>
      </c>
      <c r="C42" s="102">
        <f>C43+C45</f>
        <v>2980.4</v>
      </c>
      <c r="D42" s="102">
        <f>D43+D45</f>
        <v>150</v>
      </c>
      <c r="E42" s="102">
        <f>E43+E45</f>
        <v>150</v>
      </c>
      <c r="F42" s="20"/>
      <c r="G42" s="21"/>
    </row>
    <row r="43" spans="1:10" s="22" customFormat="1" ht="78.75">
      <c r="A43" s="95" t="s">
        <v>245</v>
      </c>
      <c r="B43" s="98" t="s">
        <v>109</v>
      </c>
      <c r="C43" s="102">
        <f>C44</f>
        <v>150</v>
      </c>
      <c r="D43" s="102">
        <f>D44</f>
        <v>150</v>
      </c>
      <c r="E43" s="102">
        <f>E44</f>
        <v>150</v>
      </c>
      <c r="F43" s="20"/>
      <c r="G43" s="21"/>
    </row>
    <row r="44" spans="1:10" s="9" customFormat="1" ht="31.5" customHeight="1">
      <c r="A44" s="95" t="s">
        <v>246</v>
      </c>
      <c r="B44" s="98" t="s">
        <v>110</v>
      </c>
      <c r="C44" s="102">
        <v>150</v>
      </c>
      <c r="D44" s="102">
        <v>150</v>
      </c>
      <c r="E44" s="102">
        <v>150</v>
      </c>
      <c r="G44" s="10"/>
      <c r="H44" s="11"/>
      <c r="I44" s="11"/>
      <c r="J44" s="11"/>
    </row>
    <row r="45" spans="1:10" ht="31.5">
      <c r="A45" s="95" t="s">
        <v>247</v>
      </c>
      <c r="B45" s="99" t="s">
        <v>111</v>
      </c>
      <c r="C45" s="88">
        <f>C46</f>
        <v>2830.4</v>
      </c>
      <c r="D45" s="88">
        <f>D46</f>
        <v>0</v>
      </c>
      <c r="E45" s="88">
        <f>E46</f>
        <v>0</v>
      </c>
    </row>
    <row r="46" spans="1:10" ht="31.5">
      <c r="A46" s="95" t="s">
        <v>248</v>
      </c>
      <c r="B46" s="94" t="s">
        <v>112</v>
      </c>
      <c r="C46" s="88">
        <v>2830.4</v>
      </c>
      <c r="D46" s="88">
        <v>0</v>
      </c>
      <c r="E46" s="88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8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view="pageBreakPreview" zoomScaleSheetLayoutView="100" workbookViewId="0">
      <selection activeCell="E15" sqref="E1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46</v>
      </c>
      <c r="B1" s="1" t="s">
        <v>46</v>
      </c>
      <c r="C1" s="1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196" t="s">
        <v>277</v>
      </c>
      <c r="J1" s="197"/>
      <c r="K1" s="197"/>
      <c r="L1" s="197"/>
    </row>
    <row r="2" spans="1:12" ht="78.75" customHeight="1">
      <c r="A2" s="198" t="s">
        <v>271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199" t="s">
        <v>47</v>
      </c>
      <c r="J3" s="199"/>
      <c r="K3" s="199"/>
      <c r="L3" s="199"/>
    </row>
    <row r="4" spans="1:12" ht="19.899999999999999" customHeight="1">
      <c r="A4" s="200" t="s">
        <v>48</v>
      </c>
      <c r="B4" s="200" t="s">
        <v>67</v>
      </c>
      <c r="C4" s="200" t="s">
        <v>49</v>
      </c>
      <c r="D4" s="200" t="s">
        <v>50</v>
      </c>
      <c r="E4" s="200" t="s">
        <v>51</v>
      </c>
      <c r="F4" s="200"/>
      <c r="G4" s="200"/>
      <c r="H4" s="200"/>
      <c r="I4" s="200" t="s">
        <v>52</v>
      </c>
      <c r="J4" s="200" t="s">
        <v>53</v>
      </c>
      <c r="K4" s="200"/>
      <c r="L4" s="200"/>
    </row>
    <row r="5" spans="1:12" ht="16.350000000000001" customHeight="1">
      <c r="A5" s="200" t="s">
        <v>46</v>
      </c>
      <c r="B5" s="200" t="s">
        <v>46</v>
      </c>
      <c r="C5" s="200" t="s">
        <v>46</v>
      </c>
      <c r="D5" s="200" t="s">
        <v>46</v>
      </c>
      <c r="E5" s="200" t="s">
        <v>46</v>
      </c>
      <c r="F5" s="200"/>
      <c r="G5" s="200"/>
      <c r="H5" s="200"/>
      <c r="I5" s="200" t="s">
        <v>46</v>
      </c>
      <c r="J5" s="23" t="s">
        <v>174</v>
      </c>
      <c r="K5" s="23" t="s">
        <v>175</v>
      </c>
      <c r="L5" s="23" t="s">
        <v>253</v>
      </c>
    </row>
    <row r="6" spans="1:12" ht="14.45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  <c r="L6" s="4" t="s">
        <v>66</v>
      </c>
    </row>
    <row r="7" spans="1:12" ht="15.75">
      <c r="A7" s="158" t="s">
        <v>65</v>
      </c>
      <c r="B7" s="69"/>
      <c r="C7" s="127"/>
      <c r="D7" s="127"/>
      <c r="E7" s="127"/>
      <c r="F7" s="127"/>
      <c r="G7" s="127"/>
      <c r="H7" s="127" t="s">
        <v>46</v>
      </c>
      <c r="I7" s="103" t="s">
        <v>46</v>
      </c>
      <c r="J7" s="112">
        <f>J8+J39+J49+J56+J66+J73+J83</f>
        <v>4908.17</v>
      </c>
      <c r="K7" s="112">
        <f>K8+K39+K49+K56+K66+K73+K83</f>
        <v>1474.6000000000001</v>
      </c>
      <c r="L7" s="112">
        <f>L8+L39+L49+L56+L66+L73+L83</f>
        <v>1440.5</v>
      </c>
    </row>
    <row r="8" spans="1:12" ht="60">
      <c r="A8" s="171" t="s">
        <v>215</v>
      </c>
      <c r="B8" s="172" t="s">
        <v>216</v>
      </c>
      <c r="C8" s="79" t="s">
        <v>177</v>
      </c>
      <c r="D8" s="79"/>
      <c r="E8" s="79"/>
      <c r="F8" s="79"/>
      <c r="G8" s="79"/>
      <c r="H8" s="79"/>
      <c r="I8" s="104"/>
      <c r="J8" s="112">
        <f>J9+J15+J32</f>
        <v>1343</v>
      </c>
      <c r="K8" s="112">
        <f>K9+K15+K32</f>
        <v>939</v>
      </c>
      <c r="L8" s="112">
        <f>L9+L15+L32</f>
        <v>853.09999999999991</v>
      </c>
    </row>
    <row r="9" spans="1:12" ht="45">
      <c r="A9" s="125" t="s">
        <v>217</v>
      </c>
      <c r="B9" s="172" t="s">
        <v>216</v>
      </c>
      <c r="C9" s="79" t="s">
        <v>177</v>
      </c>
      <c r="D9" s="79" t="s">
        <v>178</v>
      </c>
      <c r="E9" s="79"/>
      <c r="F9" s="79"/>
      <c r="G9" s="79"/>
      <c r="H9" s="79"/>
      <c r="I9" s="104"/>
      <c r="J9" s="107">
        <f>J10</f>
        <v>409.8</v>
      </c>
      <c r="K9" s="107">
        <f t="shared" ref="K9:L11" si="0">K10</f>
        <v>309.8</v>
      </c>
      <c r="L9" s="107">
        <f t="shared" si="0"/>
        <v>309.8</v>
      </c>
    </row>
    <row r="10" spans="1:12" ht="45">
      <c r="A10" s="115" t="s">
        <v>218</v>
      </c>
      <c r="B10" s="172" t="s">
        <v>216</v>
      </c>
      <c r="C10" s="79" t="s">
        <v>177</v>
      </c>
      <c r="D10" s="79" t="s">
        <v>178</v>
      </c>
      <c r="E10" s="79" t="s">
        <v>12</v>
      </c>
      <c r="F10" s="79"/>
      <c r="G10" s="79"/>
      <c r="H10" s="79"/>
      <c r="I10" s="104"/>
      <c r="J10" s="107">
        <f>J11</f>
        <v>409.8</v>
      </c>
      <c r="K10" s="107">
        <f t="shared" si="0"/>
        <v>309.8</v>
      </c>
      <c r="L10" s="107">
        <f t="shared" si="0"/>
        <v>309.8</v>
      </c>
    </row>
    <row r="11" spans="1:12" ht="45">
      <c r="A11" s="173" t="s">
        <v>219</v>
      </c>
      <c r="B11" s="172" t="s">
        <v>216</v>
      </c>
      <c r="C11" s="79" t="s">
        <v>177</v>
      </c>
      <c r="D11" s="79" t="s">
        <v>178</v>
      </c>
      <c r="E11" s="79" t="s">
        <v>12</v>
      </c>
      <c r="F11" s="79" t="s">
        <v>55</v>
      </c>
      <c r="G11" s="79"/>
      <c r="H11" s="79"/>
      <c r="I11" s="104"/>
      <c r="J11" s="107">
        <f>J12</f>
        <v>409.8</v>
      </c>
      <c r="K11" s="107">
        <f t="shared" si="0"/>
        <v>309.8</v>
      </c>
      <c r="L11" s="107">
        <f t="shared" si="0"/>
        <v>309.8</v>
      </c>
    </row>
    <row r="12" spans="1:12" ht="32.25">
      <c r="A12" s="119" t="s">
        <v>256</v>
      </c>
      <c r="B12" s="172" t="s">
        <v>216</v>
      </c>
      <c r="C12" s="79" t="s">
        <v>177</v>
      </c>
      <c r="D12" s="79" t="s">
        <v>178</v>
      </c>
      <c r="E12" s="79" t="s">
        <v>12</v>
      </c>
      <c r="F12" s="79" t="s">
        <v>55</v>
      </c>
      <c r="G12" s="79" t="s">
        <v>179</v>
      </c>
      <c r="H12" s="129" t="s">
        <v>255</v>
      </c>
      <c r="I12" s="104"/>
      <c r="J12" s="107">
        <f>J14</f>
        <v>409.8</v>
      </c>
      <c r="K12" s="107">
        <f>K14</f>
        <v>309.8</v>
      </c>
      <c r="L12" s="107">
        <f>L14</f>
        <v>309.8</v>
      </c>
    </row>
    <row r="13" spans="1:12" ht="74.25">
      <c r="A13" s="119" t="s">
        <v>180</v>
      </c>
      <c r="B13" s="172" t="s">
        <v>216</v>
      </c>
      <c r="C13" s="79" t="s">
        <v>177</v>
      </c>
      <c r="D13" s="79" t="s">
        <v>178</v>
      </c>
      <c r="E13" s="79">
        <v>65</v>
      </c>
      <c r="F13" s="79">
        <v>2</v>
      </c>
      <c r="G13" s="79" t="s">
        <v>179</v>
      </c>
      <c r="H13" s="129" t="s">
        <v>255</v>
      </c>
      <c r="I13" s="104" t="s">
        <v>181</v>
      </c>
      <c r="J13" s="107">
        <f>J14</f>
        <v>409.8</v>
      </c>
      <c r="K13" s="107">
        <f>K14</f>
        <v>309.8</v>
      </c>
      <c r="L13" s="107">
        <f>L14</f>
        <v>309.8</v>
      </c>
    </row>
    <row r="14" spans="1:12" ht="32.25">
      <c r="A14" s="141" t="s">
        <v>182</v>
      </c>
      <c r="B14" s="172" t="s">
        <v>216</v>
      </c>
      <c r="C14" s="79" t="s">
        <v>177</v>
      </c>
      <c r="D14" s="79" t="s">
        <v>178</v>
      </c>
      <c r="E14" s="79">
        <v>65</v>
      </c>
      <c r="F14" s="79">
        <v>2</v>
      </c>
      <c r="G14" s="79" t="s">
        <v>179</v>
      </c>
      <c r="H14" s="129" t="s">
        <v>255</v>
      </c>
      <c r="I14" s="104" t="s">
        <v>183</v>
      </c>
      <c r="J14" s="107">
        <v>409.8</v>
      </c>
      <c r="K14" s="107">
        <v>309.8</v>
      </c>
      <c r="L14" s="107">
        <v>309.8</v>
      </c>
    </row>
    <row r="15" spans="1:12" ht="63.75">
      <c r="A15" s="122" t="s">
        <v>184</v>
      </c>
      <c r="B15" s="172" t="s">
        <v>216</v>
      </c>
      <c r="C15" s="114" t="s">
        <v>177</v>
      </c>
      <c r="D15" s="114" t="s">
        <v>185</v>
      </c>
      <c r="E15" s="79"/>
      <c r="F15" s="79"/>
      <c r="G15" s="79"/>
      <c r="H15" s="129"/>
      <c r="I15" s="104"/>
      <c r="J15" s="107">
        <f>J16+J21</f>
        <v>933.2</v>
      </c>
      <c r="K15" s="107">
        <f>K16+K21</f>
        <v>628.20000000000005</v>
      </c>
      <c r="L15" s="107">
        <f>L16+L21</f>
        <v>542.29999999999995</v>
      </c>
    </row>
    <row r="16" spans="1:12" ht="24">
      <c r="A16" s="159" t="s">
        <v>114</v>
      </c>
      <c r="B16" s="172" t="s">
        <v>216</v>
      </c>
      <c r="C16" s="114" t="s">
        <v>177</v>
      </c>
      <c r="D16" s="114" t="s">
        <v>185</v>
      </c>
      <c r="E16" s="79">
        <v>19</v>
      </c>
      <c r="F16" s="79">
        <v>2</v>
      </c>
      <c r="G16" s="79"/>
      <c r="H16" s="129"/>
      <c r="I16" s="104"/>
      <c r="J16" s="107">
        <f t="shared" ref="J16:L18" si="1">J17</f>
        <v>0.7</v>
      </c>
      <c r="K16" s="107">
        <f t="shared" si="1"/>
        <v>0.7</v>
      </c>
      <c r="L16" s="107">
        <f t="shared" si="1"/>
        <v>0.8</v>
      </c>
    </row>
    <row r="17" spans="1:12" ht="36">
      <c r="A17" s="160" t="s">
        <v>191</v>
      </c>
      <c r="B17" s="172" t="s">
        <v>216</v>
      </c>
      <c r="C17" s="114" t="s">
        <v>177</v>
      </c>
      <c r="D17" s="114" t="s">
        <v>185</v>
      </c>
      <c r="E17" s="79">
        <v>19</v>
      </c>
      <c r="F17" s="79">
        <v>2</v>
      </c>
      <c r="G17" s="79" t="s">
        <v>190</v>
      </c>
      <c r="H17" s="129"/>
      <c r="I17" s="104"/>
      <c r="J17" s="107">
        <f t="shared" si="1"/>
        <v>0.7</v>
      </c>
      <c r="K17" s="107">
        <f t="shared" si="1"/>
        <v>0.7</v>
      </c>
      <c r="L17" s="107">
        <f t="shared" si="1"/>
        <v>0.8</v>
      </c>
    </row>
    <row r="18" spans="1:12" ht="108">
      <c r="A18" s="182" t="s">
        <v>250</v>
      </c>
      <c r="B18" s="172" t="s">
        <v>216</v>
      </c>
      <c r="C18" s="114" t="s">
        <v>177</v>
      </c>
      <c r="D18" s="114" t="s">
        <v>185</v>
      </c>
      <c r="E18" s="79">
        <v>19</v>
      </c>
      <c r="F18" s="79">
        <v>2</v>
      </c>
      <c r="G18" s="79" t="s">
        <v>190</v>
      </c>
      <c r="H18" s="78" t="s">
        <v>192</v>
      </c>
      <c r="I18" s="104"/>
      <c r="J18" s="107">
        <f>J19</f>
        <v>0.7</v>
      </c>
      <c r="K18" s="107">
        <f t="shared" si="1"/>
        <v>0.7</v>
      </c>
      <c r="L18" s="107">
        <f t="shared" si="1"/>
        <v>0.8</v>
      </c>
    </row>
    <row r="19" spans="1:12" ht="33.75">
      <c r="A19" s="76" t="s">
        <v>186</v>
      </c>
      <c r="B19" s="172" t="s">
        <v>216</v>
      </c>
      <c r="C19" s="77" t="s">
        <v>177</v>
      </c>
      <c r="D19" s="77" t="s">
        <v>185</v>
      </c>
      <c r="E19" s="79">
        <v>19</v>
      </c>
      <c r="F19" s="79">
        <v>2</v>
      </c>
      <c r="G19" s="79" t="s">
        <v>190</v>
      </c>
      <c r="H19" s="78" t="s">
        <v>192</v>
      </c>
      <c r="I19" s="104" t="s">
        <v>187</v>
      </c>
      <c r="J19" s="107">
        <f>J20</f>
        <v>0.7</v>
      </c>
      <c r="K19" s="107">
        <f>K20</f>
        <v>0.7</v>
      </c>
      <c r="L19" s="107">
        <f>L20</f>
        <v>0.8</v>
      </c>
    </row>
    <row r="20" spans="1:12" ht="33.75">
      <c r="A20" s="125" t="s">
        <v>188</v>
      </c>
      <c r="B20" s="172" t="s">
        <v>216</v>
      </c>
      <c r="C20" s="77" t="s">
        <v>177</v>
      </c>
      <c r="D20" s="77" t="s">
        <v>185</v>
      </c>
      <c r="E20" s="79">
        <v>19</v>
      </c>
      <c r="F20" s="79">
        <v>2</v>
      </c>
      <c r="G20" s="79" t="s">
        <v>190</v>
      </c>
      <c r="H20" s="78" t="s">
        <v>192</v>
      </c>
      <c r="I20" s="104" t="s">
        <v>189</v>
      </c>
      <c r="J20" s="107">
        <v>0.7</v>
      </c>
      <c r="K20" s="107">
        <v>0.7</v>
      </c>
      <c r="L20" s="107">
        <v>0.8</v>
      </c>
    </row>
    <row r="21" spans="1:12" ht="56.25">
      <c r="A21" s="115" t="s">
        <v>220</v>
      </c>
      <c r="B21" s="172" t="s">
        <v>216</v>
      </c>
      <c r="C21" s="79" t="s">
        <v>177</v>
      </c>
      <c r="D21" s="79" t="s">
        <v>185</v>
      </c>
      <c r="E21" s="79">
        <v>65</v>
      </c>
      <c r="F21" s="79"/>
      <c r="G21" s="79"/>
      <c r="H21" s="78"/>
      <c r="I21" s="104"/>
      <c r="J21" s="107">
        <f t="shared" ref="J21:L22" si="2">J22</f>
        <v>932.5</v>
      </c>
      <c r="K21" s="107">
        <f t="shared" si="2"/>
        <v>627.5</v>
      </c>
      <c r="L21" s="107">
        <f t="shared" si="2"/>
        <v>541.5</v>
      </c>
    </row>
    <row r="22" spans="1:12" ht="56.25">
      <c r="A22" s="115" t="s">
        <v>221</v>
      </c>
      <c r="B22" s="172" t="s">
        <v>216</v>
      </c>
      <c r="C22" s="79" t="s">
        <v>177</v>
      </c>
      <c r="D22" s="79" t="s">
        <v>185</v>
      </c>
      <c r="E22" s="79">
        <v>65</v>
      </c>
      <c r="F22" s="79">
        <v>1</v>
      </c>
      <c r="G22" s="79"/>
      <c r="H22" s="129"/>
      <c r="I22" s="104"/>
      <c r="J22" s="107">
        <f t="shared" si="2"/>
        <v>932.5</v>
      </c>
      <c r="K22" s="107">
        <f t="shared" si="2"/>
        <v>627.5</v>
      </c>
      <c r="L22" s="107">
        <f t="shared" si="2"/>
        <v>541.5</v>
      </c>
    </row>
    <row r="23" spans="1:12" ht="53.25">
      <c r="A23" s="141" t="s">
        <v>222</v>
      </c>
      <c r="B23" s="172" t="s">
        <v>216</v>
      </c>
      <c r="C23" s="79" t="s">
        <v>177</v>
      </c>
      <c r="D23" s="79" t="s">
        <v>185</v>
      </c>
      <c r="E23" s="79">
        <v>65</v>
      </c>
      <c r="F23" s="79">
        <v>1</v>
      </c>
      <c r="G23" s="79" t="s">
        <v>179</v>
      </c>
      <c r="H23" s="129"/>
      <c r="I23" s="104"/>
      <c r="J23" s="107">
        <f>J24+J27</f>
        <v>932.5</v>
      </c>
      <c r="K23" s="107">
        <f>K24+K27</f>
        <v>627.5</v>
      </c>
      <c r="L23" s="107">
        <f>L24+L27</f>
        <v>541.5</v>
      </c>
    </row>
    <row r="24" spans="1:12" ht="32.25">
      <c r="A24" s="119" t="s">
        <v>115</v>
      </c>
      <c r="B24" s="172" t="s">
        <v>216</v>
      </c>
      <c r="C24" s="79" t="s">
        <v>177</v>
      </c>
      <c r="D24" s="79" t="s">
        <v>185</v>
      </c>
      <c r="E24" s="79">
        <v>65</v>
      </c>
      <c r="F24" s="79">
        <v>1</v>
      </c>
      <c r="G24" s="79" t="s">
        <v>179</v>
      </c>
      <c r="H24" s="79" t="s">
        <v>193</v>
      </c>
      <c r="I24" s="104"/>
      <c r="J24" s="107">
        <f t="shared" ref="J24:L25" si="3">J25</f>
        <v>603.41</v>
      </c>
      <c r="K24" s="107">
        <f t="shared" si="3"/>
        <v>576.4</v>
      </c>
      <c r="L24" s="107">
        <f t="shared" si="3"/>
        <v>504</v>
      </c>
    </row>
    <row r="25" spans="1:12" ht="74.25">
      <c r="A25" s="119" t="s">
        <v>180</v>
      </c>
      <c r="B25" s="172" t="s">
        <v>216</v>
      </c>
      <c r="C25" s="79" t="s">
        <v>177</v>
      </c>
      <c r="D25" s="79" t="s">
        <v>185</v>
      </c>
      <c r="E25" s="79">
        <v>65</v>
      </c>
      <c r="F25" s="79">
        <v>1</v>
      </c>
      <c r="G25" s="79" t="s">
        <v>179</v>
      </c>
      <c r="H25" s="79" t="s">
        <v>193</v>
      </c>
      <c r="I25" s="104" t="s">
        <v>181</v>
      </c>
      <c r="J25" s="107">
        <f t="shared" si="3"/>
        <v>603.41</v>
      </c>
      <c r="K25" s="107">
        <f t="shared" si="3"/>
        <v>576.4</v>
      </c>
      <c r="L25" s="107">
        <f t="shared" si="3"/>
        <v>504</v>
      </c>
    </row>
    <row r="26" spans="1:12" ht="32.25">
      <c r="A26" s="119" t="s">
        <v>113</v>
      </c>
      <c r="B26" s="172" t="s">
        <v>216</v>
      </c>
      <c r="C26" s="79" t="s">
        <v>177</v>
      </c>
      <c r="D26" s="79" t="s">
        <v>185</v>
      </c>
      <c r="E26" s="79">
        <v>65</v>
      </c>
      <c r="F26" s="79">
        <v>1</v>
      </c>
      <c r="G26" s="79" t="s">
        <v>179</v>
      </c>
      <c r="H26" s="79" t="s">
        <v>193</v>
      </c>
      <c r="I26" s="104" t="s">
        <v>183</v>
      </c>
      <c r="J26" s="107">
        <v>603.41</v>
      </c>
      <c r="K26" s="107">
        <v>576.4</v>
      </c>
      <c r="L26" s="107">
        <v>504</v>
      </c>
    </row>
    <row r="27" spans="1:12" ht="22.5">
      <c r="A27" s="76" t="s">
        <v>116</v>
      </c>
      <c r="B27" s="172" t="s">
        <v>216</v>
      </c>
      <c r="C27" s="79" t="s">
        <v>177</v>
      </c>
      <c r="D27" s="79" t="s">
        <v>185</v>
      </c>
      <c r="E27" s="79">
        <v>65</v>
      </c>
      <c r="F27" s="79">
        <v>1</v>
      </c>
      <c r="G27" s="79" t="s">
        <v>179</v>
      </c>
      <c r="H27" s="129" t="s">
        <v>194</v>
      </c>
      <c r="I27" s="104"/>
      <c r="J27" s="107">
        <f>J28+J30</f>
        <v>329.09000000000003</v>
      </c>
      <c r="K27" s="107">
        <f>K28+K30</f>
        <v>51.1</v>
      </c>
      <c r="L27" s="107">
        <f>L28+L30</f>
        <v>37.5</v>
      </c>
    </row>
    <row r="28" spans="1:12" ht="33.75">
      <c r="A28" s="76" t="s">
        <v>186</v>
      </c>
      <c r="B28" s="172" t="s">
        <v>216</v>
      </c>
      <c r="C28" s="79" t="s">
        <v>177</v>
      </c>
      <c r="D28" s="79" t="s">
        <v>185</v>
      </c>
      <c r="E28" s="79">
        <v>65</v>
      </c>
      <c r="F28" s="79">
        <v>1</v>
      </c>
      <c r="G28" s="79" t="s">
        <v>179</v>
      </c>
      <c r="H28" s="129" t="s">
        <v>194</v>
      </c>
      <c r="I28" s="104" t="s">
        <v>187</v>
      </c>
      <c r="J28" s="107">
        <f>J29</f>
        <v>290.99</v>
      </c>
      <c r="K28" s="107">
        <f>K29</f>
        <v>13</v>
      </c>
      <c r="L28" s="107">
        <f>L29</f>
        <v>16.399999999999999</v>
      </c>
    </row>
    <row r="29" spans="1:12" ht="33.75">
      <c r="A29" s="125" t="s">
        <v>188</v>
      </c>
      <c r="B29" s="172" t="s">
        <v>216</v>
      </c>
      <c r="C29" s="79" t="s">
        <v>177</v>
      </c>
      <c r="D29" s="79" t="s">
        <v>185</v>
      </c>
      <c r="E29" s="79">
        <v>65</v>
      </c>
      <c r="F29" s="79">
        <v>1</v>
      </c>
      <c r="G29" s="79" t="s">
        <v>179</v>
      </c>
      <c r="H29" s="129" t="s">
        <v>194</v>
      </c>
      <c r="I29" s="104" t="s">
        <v>189</v>
      </c>
      <c r="J29" s="107">
        <v>290.99</v>
      </c>
      <c r="K29" s="107">
        <v>13</v>
      </c>
      <c r="L29" s="107">
        <v>16.399999999999999</v>
      </c>
    </row>
    <row r="30" spans="1:12">
      <c r="A30" s="76" t="s">
        <v>195</v>
      </c>
      <c r="B30" s="172" t="s">
        <v>216</v>
      </c>
      <c r="C30" s="79" t="s">
        <v>177</v>
      </c>
      <c r="D30" s="79" t="s">
        <v>185</v>
      </c>
      <c r="E30" s="79">
        <v>65</v>
      </c>
      <c r="F30" s="79">
        <v>1</v>
      </c>
      <c r="G30" s="79" t="s">
        <v>179</v>
      </c>
      <c r="H30" s="129" t="s">
        <v>194</v>
      </c>
      <c r="I30" s="104" t="s">
        <v>196</v>
      </c>
      <c r="J30" s="107">
        <f>J31</f>
        <v>38.1</v>
      </c>
      <c r="K30" s="107">
        <f>K31</f>
        <v>38.1</v>
      </c>
      <c r="L30" s="107">
        <f>L31</f>
        <v>21.1</v>
      </c>
    </row>
    <row r="31" spans="1:12" ht="22.5">
      <c r="A31" s="125" t="s">
        <v>197</v>
      </c>
      <c r="B31" s="172" t="s">
        <v>216</v>
      </c>
      <c r="C31" s="79" t="s">
        <v>177</v>
      </c>
      <c r="D31" s="79" t="s">
        <v>185</v>
      </c>
      <c r="E31" s="79">
        <v>65</v>
      </c>
      <c r="F31" s="79">
        <v>1</v>
      </c>
      <c r="G31" s="79" t="s">
        <v>179</v>
      </c>
      <c r="H31" s="129" t="s">
        <v>194</v>
      </c>
      <c r="I31" s="104" t="s">
        <v>198</v>
      </c>
      <c r="J31" s="107">
        <v>38.1</v>
      </c>
      <c r="K31" s="107">
        <v>38.1</v>
      </c>
      <c r="L31" s="107">
        <v>21.1</v>
      </c>
    </row>
    <row r="32" spans="1:12">
      <c r="A32" s="115" t="s">
        <v>201</v>
      </c>
      <c r="B32" s="172" t="s">
        <v>216</v>
      </c>
      <c r="C32" s="77" t="s">
        <v>177</v>
      </c>
      <c r="D32" s="77" t="s">
        <v>64</v>
      </c>
      <c r="E32" s="79"/>
      <c r="F32" s="79"/>
      <c r="G32" s="79"/>
      <c r="H32" s="79"/>
      <c r="I32" s="104"/>
      <c r="J32" s="107">
        <f t="shared" ref="J32:L37" si="4">J33</f>
        <v>0</v>
      </c>
      <c r="K32" s="107">
        <f t="shared" si="4"/>
        <v>1</v>
      </c>
      <c r="L32" s="107">
        <f t="shared" si="4"/>
        <v>1</v>
      </c>
    </row>
    <row r="33" spans="1:12" ht="22.5">
      <c r="A33" s="115" t="s">
        <v>117</v>
      </c>
      <c r="B33" s="172" t="s">
        <v>216</v>
      </c>
      <c r="C33" s="77" t="s">
        <v>177</v>
      </c>
      <c r="D33" s="77" t="s">
        <v>64</v>
      </c>
      <c r="E33" s="79" t="s">
        <v>199</v>
      </c>
      <c r="F33" s="79"/>
      <c r="G33" s="79"/>
      <c r="H33" s="79"/>
      <c r="I33" s="104"/>
      <c r="J33" s="107">
        <f t="shared" si="4"/>
        <v>0</v>
      </c>
      <c r="K33" s="107">
        <f t="shared" si="4"/>
        <v>1</v>
      </c>
      <c r="L33" s="107">
        <f t="shared" si="4"/>
        <v>1</v>
      </c>
    </row>
    <row r="34" spans="1:12" ht="33.75">
      <c r="A34" s="115" t="s">
        <v>223</v>
      </c>
      <c r="B34" s="172" t="s">
        <v>216</v>
      </c>
      <c r="C34" s="77" t="s">
        <v>177</v>
      </c>
      <c r="D34" s="77" t="s">
        <v>64</v>
      </c>
      <c r="E34" s="79" t="s">
        <v>199</v>
      </c>
      <c r="F34" s="79" t="s">
        <v>54</v>
      </c>
      <c r="G34" s="79"/>
      <c r="H34" s="79"/>
      <c r="I34" s="104"/>
      <c r="J34" s="107">
        <f t="shared" si="4"/>
        <v>0</v>
      </c>
      <c r="K34" s="107">
        <f t="shared" si="4"/>
        <v>1</v>
      </c>
      <c r="L34" s="107">
        <f t="shared" si="4"/>
        <v>1</v>
      </c>
    </row>
    <row r="35" spans="1:12" ht="22.5">
      <c r="A35" s="115" t="s">
        <v>118</v>
      </c>
      <c r="B35" s="172" t="s">
        <v>216</v>
      </c>
      <c r="C35" s="77" t="s">
        <v>177</v>
      </c>
      <c r="D35" s="77" t="s">
        <v>64</v>
      </c>
      <c r="E35" s="79" t="s">
        <v>199</v>
      </c>
      <c r="F35" s="79" t="s">
        <v>54</v>
      </c>
      <c r="G35" s="79" t="s">
        <v>179</v>
      </c>
      <c r="H35" s="79" t="s">
        <v>119</v>
      </c>
      <c r="I35" s="104"/>
      <c r="J35" s="107">
        <f t="shared" si="4"/>
        <v>0</v>
      </c>
      <c r="K35" s="107">
        <f t="shared" si="4"/>
        <v>1</v>
      </c>
      <c r="L35" s="107">
        <f t="shared" si="4"/>
        <v>1</v>
      </c>
    </row>
    <row r="36" spans="1:12" ht="45">
      <c r="A36" s="115" t="s">
        <v>224</v>
      </c>
      <c r="B36" s="172" t="s">
        <v>216</v>
      </c>
      <c r="C36" s="77" t="s">
        <v>177</v>
      </c>
      <c r="D36" s="77" t="s">
        <v>64</v>
      </c>
      <c r="E36" s="79" t="s">
        <v>199</v>
      </c>
      <c r="F36" s="79" t="s">
        <v>54</v>
      </c>
      <c r="G36" s="79" t="s">
        <v>179</v>
      </c>
      <c r="H36" s="79" t="s">
        <v>202</v>
      </c>
      <c r="I36" s="104"/>
      <c r="J36" s="107">
        <f t="shared" si="4"/>
        <v>0</v>
      </c>
      <c r="K36" s="107">
        <f t="shared" si="4"/>
        <v>1</v>
      </c>
      <c r="L36" s="107">
        <f t="shared" si="4"/>
        <v>1</v>
      </c>
    </row>
    <row r="37" spans="1:12">
      <c r="A37" s="115" t="s">
        <v>195</v>
      </c>
      <c r="B37" s="172" t="s">
        <v>216</v>
      </c>
      <c r="C37" s="77" t="s">
        <v>177</v>
      </c>
      <c r="D37" s="77" t="s">
        <v>64</v>
      </c>
      <c r="E37" s="79" t="s">
        <v>199</v>
      </c>
      <c r="F37" s="79" t="s">
        <v>54</v>
      </c>
      <c r="G37" s="79" t="s">
        <v>179</v>
      </c>
      <c r="H37" s="79" t="s">
        <v>202</v>
      </c>
      <c r="I37" s="104" t="s">
        <v>196</v>
      </c>
      <c r="J37" s="107">
        <f t="shared" si="4"/>
        <v>0</v>
      </c>
      <c r="K37" s="107">
        <f t="shared" si="4"/>
        <v>1</v>
      </c>
      <c r="L37" s="107">
        <f t="shared" si="4"/>
        <v>1</v>
      </c>
    </row>
    <row r="38" spans="1:12">
      <c r="A38" s="115" t="s">
        <v>203</v>
      </c>
      <c r="B38" s="172" t="s">
        <v>216</v>
      </c>
      <c r="C38" s="77" t="s">
        <v>177</v>
      </c>
      <c r="D38" s="77" t="s">
        <v>64</v>
      </c>
      <c r="E38" s="79" t="s">
        <v>199</v>
      </c>
      <c r="F38" s="79" t="s">
        <v>54</v>
      </c>
      <c r="G38" s="79" t="s">
        <v>179</v>
      </c>
      <c r="H38" s="79" t="s">
        <v>202</v>
      </c>
      <c r="I38" s="104" t="s">
        <v>204</v>
      </c>
      <c r="J38" s="107">
        <v>0</v>
      </c>
      <c r="K38" s="107">
        <v>1</v>
      </c>
      <c r="L38" s="107">
        <v>1</v>
      </c>
    </row>
    <row r="39" spans="1:12">
      <c r="A39" s="128" t="s">
        <v>120</v>
      </c>
      <c r="B39" s="172" t="s">
        <v>216</v>
      </c>
      <c r="C39" s="79" t="s">
        <v>178</v>
      </c>
      <c r="D39" s="79"/>
      <c r="E39" s="79"/>
      <c r="F39" s="79"/>
      <c r="G39" s="79"/>
      <c r="H39" s="79" t="s">
        <v>46</v>
      </c>
      <c r="I39" s="104" t="s">
        <v>46</v>
      </c>
      <c r="J39" s="107">
        <f>J40</f>
        <v>109.3</v>
      </c>
      <c r="K39" s="107">
        <f>K40</f>
        <v>114.4</v>
      </c>
      <c r="L39" s="107">
        <f>L40</f>
        <v>118.7</v>
      </c>
    </row>
    <row r="40" spans="1:12" ht="22.5">
      <c r="A40" s="131" t="s">
        <v>121</v>
      </c>
      <c r="B40" s="172" t="s">
        <v>216</v>
      </c>
      <c r="C40" s="79" t="s">
        <v>178</v>
      </c>
      <c r="D40" s="79" t="s">
        <v>190</v>
      </c>
      <c r="E40" s="79"/>
      <c r="F40" s="79"/>
      <c r="G40" s="79"/>
      <c r="H40" s="79"/>
      <c r="I40" s="104"/>
      <c r="J40" s="107">
        <f>J41</f>
        <v>109.3</v>
      </c>
      <c r="K40" s="107">
        <f>K44</f>
        <v>114.4</v>
      </c>
      <c r="L40" s="107">
        <f>L44</f>
        <v>118.7</v>
      </c>
    </row>
    <row r="41" spans="1:12" ht="45">
      <c r="A41" s="62" t="s">
        <v>43</v>
      </c>
      <c r="B41" s="172" t="s">
        <v>216</v>
      </c>
      <c r="C41" s="79" t="s">
        <v>178</v>
      </c>
      <c r="D41" s="79" t="s">
        <v>190</v>
      </c>
      <c r="E41" s="79" t="s">
        <v>4</v>
      </c>
      <c r="F41" s="79"/>
      <c r="G41" s="79"/>
      <c r="H41" s="79"/>
      <c r="I41" s="104"/>
      <c r="J41" s="107">
        <f>J42</f>
        <v>109.3</v>
      </c>
      <c r="K41" s="107">
        <f t="shared" ref="K41:L43" si="5">K42</f>
        <v>114.4</v>
      </c>
      <c r="L41" s="107">
        <f t="shared" si="5"/>
        <v>118.7</v>
      </c>
    </row>
    <row r="42" spans="1:12" ht="33.75">
      <c r="A42" s="118" t="s">
        <v>8</v>
      </c>
      <c r="B42" s="172" t="s">
        <v>216</v>
      </c>
      <c r="C42" s="79" t="s">
        <v>178</v>
      </c>
      <c r="D42" s="79" t="s">
        <v>190</v>
      </c>
      <c r="E42" s="79" t="s">
        <v>4</v>
      </c>
      <c r="F42" s="79" t="s">
        <v>56</v>
      </c>
      <c r="G42" s="79"/>
      <c r="H42" s="79"/>
      <c r="I42" s="104"/>
      <c r="J42" s="107">
        <f>J43</f>
        <v>109.3</v>
      </c>
      <c r="K42" s="107">
        <f t="shared" si="5"/>
        <v>114.4</v>
      </c>
      <c r="L42" s="107">
        <f t="shared" si="5"/>
        <v>118.7</v>
      </c>
    </row>
    <row r="43" spans="1:12" ht="56.25">
      <c r="A43" s="118" t="s">
        <v>122</v>
      </c>
      <c r="B43" s="172" t="s">
        <v>216</v>
      </c>
      <c r="C43" s="79" t="s">
        <v>178</v>
      </c>
      <c r="D43" s="79" t="s">
        <v>190</v>
      </c>
      <c r="E43" s="79" t="s">
        <v>4</v>
      </c>
      <c r="F43" s="79" t="s">
        <v>56</v>
      </c>
      <c r="G43" s="79" t="s">
        <v>178</v>
      </c>
      <c r="H43" s="79"/>
      <c r="I43" s="104"/>
      <c r="J43" s="107">
        <f>J44</f>
        <v>109.3</v>
      </c>
      <c r="K43" s="107">
        <f t="shared" si="5"/>
        <v>114.4</v>
      </c>
      <c r="L43" s="107">
        <f t="shared" si="5"/>
        <v>118.7</v>
      </c>
    </row>
    <row r="44" spans="1:12" ht="56.25">
      <c r="A44" s="113" t="s">
        <v>251</v>
      </c>
      <c r="B44" s="172" t="s">
        <v>216</v>
      </c>
      <c r="C44" s="79" t="s">
        <v>178</v>
      </c>
      <c r="D44" s="79" t="s">
        <v>190</v>
      </c>
      <c r="E44" s="79" t="s">
        <v>4</v>
      </c>
      <c r="F44" s="79" t="s">
        <v>56</v>
      </c>
      <c r="G44" s="79" t="s">
        <v>178</v>
      </c>
      <c r="H44" s="129" t="s">
        <v>123</v>
      </c>
      <c r="I44" s="104"/>
      <c r="J44" s="107">
        <f>J45+J47</f>
        <v>109.3</v>
      </c>
      <c r="K44" s="107">
        <f>K45+K47</f>
        <v>114.4</v>
      </c>
      <c r="L44" s="107">
        <f>L45+L47</f>
        <v>118.7</v>
      </c>
    </row>
    <row r="45" spans="1:12" ht="78.75">
      <c r="A45" s="125" t="s">
        <v>180</v>
      </c>
      <c r="B45" s="172" t="s">
        <v>216</v>
      </c>
      <c r="C45" s="79" t="s">
        <v>178</v>
      </c>
      <c r="D45" s="79" t="s">
        <v>190</v>
      </c>
      <c r="E45" s="79" t="s">
        <v>4</v>
      </c>
      <c r="F45" s="79" t="s">
        <v>56</v>
      </c>
      <c r="G45" s="79" t="s">
        <v>178</v>
      </c>
      <c r="H45" s="129" t="s">
        <v>123</v>
      </c>
      <c r="I45" s="104" t="s">
        <v>181</v>
      </c>
      <c r="J45" s="107">
        <f>J46</f>
        <v>101.5</v>
      </c>
      <c r="K45" s="107">
        <f>K46</f>
        <v>106.2</v>
      </c>
      <c r="L45" s="107">
        <f>L46</f>
        <v>110.3</v>
      </c>
    </row>
    <row r="46" spans="1:12" ht="33.75">
      <c r="A46" s="125" t="s">
        <v>182</v>
      </c>
      <c r="B46" s="172" t="s">
        <v>216</v>
      </c>
      <c r="C46" s="79" t="s">
        <v>178</v>
      </c>
      <c r="D46" s="79" t="s">
        <v>190</v>
      </c>
      <c r="E46" s="79" t="s">
        <v>4</v>
      </c>
      <c r="F46" s="79" t="s">
        <v>56</v>
      </c>
      <c r="G46" s="79" t="s">
        <v>178</v>
      </c>
      <c r="H46" s="129" t="s">
        <v>123</v>
      </c>
      <c r="I46" s="104" t="s">
        <v>183</v>
      </c>
      <c r="J46" s="107">
        <v>101.5</v>
      </c>
      <c r="K46" s="107">
        <v>106.2</v>
      </c>
      <c r="L46" s="107">
        <v>110.3</v>
      </c>
    </row>
    <row r="47" spans="1:12" ht="33.75">
      <c r="A47" s="76" t="s">
        <v>186</v>
      </c>
      <c r="B47" s="172" t="s">
        <v>216</v>
      </c>
      <c r="C47" s="79" t="s">
        <v>178</v>
      </c>
      <c r="D47" s="79" t="s">
        <v>190</v>
      </c>
      <c r="E47" s="79" t="s">
        <v>4</v>
      </c>
      <c r="F47" s="79" t="s">
        <v>56</v>
      </c>
      <c r="G47" s="79" t="s">
        <v>178</v>
      </c>
      <c r="H47" s="129" t="s">
        <v>123</v>
      </c>
      <c r="I47" s="104" t="s">
        <v>187</v>
      </c>
      <c r="J47" s="107">
        <f>J48</f>
        <v>7.8</v>
      </c>
      <c r="K47" s="107">
        <f>K48</f>
        <v>8.1999999999999993</v>
      </c>
      <c r="L47" s="107">
        <f>L48</f>
        <v>8.4</v>
      </c>
    </row>
    <row r="48" spans="1:12" ht="33.75">
      <c r="A48" s="125" t="s">
        <v>188</v>
      </c>
      <c r="B48" s="172" t="s">
        <v>216</v>
      </c>
      <c r="C48" s="79" t="s">
        <v>178</v>
      </c>
      <c r="D48" s="79" t="s">
        <v>190</v>
      </c>
      <c r="E48" s="79" t="s">
        <v>4</v>
      </c>
      <c r="F48" s="79" t="s">
        <v>56</v>
      </c>
      <c r="G48" s="79" t="s">
        <v>178</v>
      </c>
      <c r="H48" s="129" t="s">
        <v>123</v>
      </c>
      <c r="I48" s="104" t="s">
        <v>189</v>
      </c>
      <c r="J48" s="107">
        <v>7.8</v>
      </c>
      <c r="K48" s="107">
        <v>8.1999999999999993</v>
      </c>
      <c r="L48" s="107">
        <v>8.4</v>
      </c>
    </row>
    <row r="49" spans="1:12" ht="15">
      <c r="A49" s="161" t="s">
        <v>205</v>
      </c>
      <c r="B49" s="172" t="s">
        <v>216</v>
      </c>
      <c r="C49" s="79" t="s">
        <v>185</v>
      </c>
      <c r="D49" s="79"/>
      <c r="E49" s="79"/>
      <c r="F49" s="79"/>
      <c r="G49" s="79"/>
      <c r="H49" s="79" t="s">
        <v>46</v>
      </c>
      <c r="I49" s="104" t="s">
        <v>46</v>
      </c>
      <c r="J49" s="107">
        <f>J50</f>
        <v>150</v>
      </c>
      <c r="K49" s="107">
        <f>K50</f>
        <v>150</v>
      </c>
      <c r="L49" s="107">
        <f>L50</f>
        <v>150</v>
      </c>
    </row>
    <row r="50" spans="1:12" ht="15">
      <c r="A50" s="161" t="s">
        <v>124</v>
      </c>
      <c r="B50" s="172" t="s">
        <v>216</v>
      </c>
      <c r="C50" s="114" t="s">
        <v>185</v>
      </c>
      <c r="D50" s="79" t="s">
        <v>125</v>
      </c>
      <c r="E50" s="79"/>
      <c r="F50" s="79"/>
      <c r="G50" s="79"/>
      <c r="H50" s="78"/>
      <c r="I50" s="104"/>
      <c r="J50" s="107">
        <f>J52</f>
        <v>150</v>
      </c>
      <c r="K50" s="107">
        <f>K52</f>
        <v>150</v>
      </c>
      <c r="L50" s="107">
        <f>L52</f>
        <v>150</v>
      </c>
    </row>
    <row r="51" spans="1:12" ht="63.75">
      <c r="A51" s="169" t="s">
        <v>225</v>
      </c>
      <c r="B51" s="172" t="s">
        <v>216</v>
      </c>
      <c r="C51" s="114" t="s">
        <v>185</v>
      </c>
      <c r="D51" s="79" t="s">
        <v>125</v>
      </c>
      <c r="E51" s="79">
        <v>13</v>
      </c>
      <c r="F51" s="79" t="s">
        <v>54</v>
      </c>
      <c r="G51" s="79"/>
      <c r="H51" s="78"/>
      <c r="I51" s="104"/>
      <c r="J51" s="107">
        <f t="shared" ref="J51:K54" si="6">J52</f>
        <v>150</v>
      </c>
      <c r="K51" s="107">
        <f t="shared" si="6"/>
        <v>150</v>
      </c>
      <c r="L51" s="107">
        <f>L52</f>
        <v>150</v>
      </c>
    </row>
    <row r="52" spans="1:12" ht="25.5">
      <c r="A52" s="117" t="s">
        <v>208</v>
      </c>
      <c r="B52" s="172" t="s">
        <v>216</v>
      </c>
      <c r="C52" s="114" t="s">
        <v>185</v>
      </c>
      <c r="D52" s="79" t="s">
        <v>125</v>
      </c>
      <c r="E52" s="79">
        <v>13</v>
      </c>
      <c r="F52" s="79" t="s">
        <v>54</v>
      </c>
      <c r="G52" s="79" t="s">
        <v>177</v>
      </c>
      <c r="H52" s="78"/>
      <c r="I52" s="104"/>
      <c r="J52" s="107">
        <f t="shared" si="6"/>
        <v>150</v>
      </c>
      <c r="K52" s="107">
        <f t="shared" si="6"/>
        <v>150</v>
      </c>
      <c r="L52" s="107">
        <f>L53</f>
        <v>150</v>
      </c>
    </row>
    <row r="53" spans="1:12" ht="202.5">
      <c r="A53" s="186" t="s">
        <v>258</v>
      </c>
      <c r="B53" s="172" t="s">
        <v>216</v>
      </c>
      <c r="C53" s="114" t="s">
        <v>185</v>
      </c>
      <c r="D53" s="79" t="s">
        <v>125</v>
      </c>
      <c r="E53" s="79">
        <v>13</v>
      </c>
      <c r="F53" s="79" t="s">
        <v>54</v>
      </c>
      <c r="G53" s="79" t="s">
        <v>177</v>
      </c>
      <c r="H53" s="78" t="s">
        <v>257</v>
      </c>
      <c r="I53" s="104"/>
      <c r="J53" s="107">
        <f t="shared" si="6"/>
        <v>150</v>
      </c>
      <c r="K53" s="107">
        <f t="shared" si="6"/>
        <v>150</v>
      </c>
      <c r="L53" s="107">
        <f>L54</f>
        <v>150</v>
      </c>
    </row>
    <row r="54" spans="1:12" ht="33.75">
      <c r="A54" s="76" t="s">
        <v>186</v>
      </c>
      <c r="B54" s="172" t="s">
        <v>216</v>
      </c>
      <c r="C54" s="114" t="s">
        <v>185</v>
      </c>
      <c r="D54" s="79" t="s">
        <v>125</v>
      </c>
      <c r="E54" s="79">
        <v>13</v>
      </c>
      <c r="F54" s="79" t="s">
        <v>54</v>
      </c>
      <c r="G54" s="79" t="s">
        <v>177</v>
      </c>
      <c r="H54" s="78" t="s">
        <v>257</v>
      </c>
      <c r="I54" s="104" t="s">
        <v>187</v>
      </c>
      <c r="J54" s="107">
        <f t="shared" si="6"/>
        <v>150</v>
      </c>
      <c r="K54" s="107">
        <f t="shared" si="6"/>
        <v>150</v>
      </c>
      <c r="L54" s="107">
        <f>L55</f>
        <v>150</v>
      </c>
    </row>
    <row r="55" spans="1:12" ht="33.75">
      <c r="A55" s="113" t="s">
        <v>188</v>
      </c>
      <c r="B55" s="172" t="s">
        <v>216</v>
      </c>
      <c r="C55" s="114" t="s">
        <v>185</v>
      </c>
      <c r="D55" s="79" t="s">
        <v>125</v>
      </c>
      <c r="E55" s="79">
        <v>13</v>
      </c>
      <c r="F55" s="79" t="s">
        <v>54</v>
      </c>
      <c r="G55" s="79" t="s">
        <v>177</v>
      </c>
      <c r="H55" s="78" t="s">
        <v>257</v>
      </c>
      <c r="I55" s="104" t="s">
        <v>189</v>
      </c>
      <c r="J55" s="107">
        <v>150</v>
      </c>
      <c r="K55" s="107">
        <v>150</v>
      </c>
      <c r="L55" s="107">
        <v>150</v>
      </c>
    </row>
    <row r="56" spans="1:12" ht="24">
      <c r="A56" s="159" t="s">
        <v>134</v>
      </c>
      <c r="B56" s="172" t="s">
        <v>216</v>
      </c>
      <c r="C56" s="114" t="s">
        <v>200</v>
      </c>
      <c r="D56" s="79"/>
      <c r="E56" s="79"/>
      <c r="F56" s="79"/>
      <c r="G56" s="79"/>
      <c r="H56" s="78"/>
      <c r="I56" s="104"/>
      <c r="J56" s="107">
        <f t="shared" ref="J56:L58" si="7">J57</f>
        <v>3094.87</v>
      </c>
      <c r="K56" s="107">
        <f t="shared" si="7"/>
        <v>13.7</v>
      </c>
      <c r="L56" s="107">
        <f t="shared" si="7"/>
        <v>20.2</v>
      </c>
    </row>
    <row r="57" spans="1:12" ht="14.25">
      <c r="A57" s="174" t="s">
        <v>126</v>
      </c>
      <c r="B57" s="172" t="s">
        <v>216</v>
      </c>
      <c r="C57" s="114" t="s">
        <v>200</v>
      </c>
      <c r="D57" s="79" t="s">
        <v>190</v>
      </c>
      <c r="E57" s="79"/>
      <c r="F57" s="79"/>
      <c r="G57" s="79"/>
      <c r="H57" s="78"/>
      <c r="I57" s="104"/>
      <c r="J57" s="107">
        <f t="shared" si="7"/>
        <v>3094.87</v>
      </c>
      <c r="K57" s="107">
        <f t="shared" si="7"/>
        <v>13.7</v>
      </c>
      <c r="L57" s="107">
        <f t="shared" si="7"/>
        <v>20.2</v>
      </c>
    </row>
    <row r="58" spans="1:12" ht="22.5">
      <c r="A58" s="115" t="s">
        <v>117</v>
      </c>
      <c r="B58" s="172" t="s">
        <v>216</v>
      </c>
      <c r="C58" s="114" t="s">
        <v>200</v>
      </c>
      <c r="D58" s="79" t="s">
        <v>190</v>
      </c>
      <c r="E58" s="79" t="s">
        <v>199</v>
      </c>
      <c r="F58" s="79"/>
      <c r="G58" s="79"/>
      <c r="H58" s="78"/>
      <c r="I58" s="104"/>
      <c r="J58" s="107">
        <f t="shared" si="7"/>
        <v>3094.87</v>
      </c>
      <c r="K58" s="107">
        <f t="shared" si="7"/>
        <v>13.7</v>
      </c>
      <c r="L58" s="107">
        <f t="shared" si="7"/>
        <v>20.2</v>
      </c>
    </row>
    <row r="59" spans="1:12" ht="33.75">
      <c r="A59" s="115" t="s">
        <v>223</v>
      </c>
      <c r="B59" s="172" t="s">
        <v>216</v>
      </c>
      <c r="C59" s="114" t="s">
        <v>200</v>
      </c>
      <c r="D59" s="79" t="s">
        <v>190</v>
      </c>
      <c r="E59" s="79" t="s">
        <v>199</v>
      </c>
      <c r="F59" s="79" t="s">
        <v>54</v>
      </c>
      <c r="G59" s="79"/>
      <c r="H59" s="78"/>
      <c r="I59" s="104"/>
      <c r="J59" s="107">
        <f>J60+J63</f>
        <v>3094.87</v>
      </c>
      <c r="K59" s="107">
        <f>K60+K63</f>
        <v>13.7</v>
      </c>
      <c r="L59" s="107">
        <f>L60+L63</f>
        <v>20.2</v>
      </c>
    </row>
    <row r="60" spans="1:12">
      <c r="A60" s="76" t="s">
        <v>127</v>
      </c>
      <c r="B60" s="172" t="s">
        <v>216</v>
      </c>
      <c r="C60" s="114" t="s">
        <v>200</v>
      </c>
      <c r="D60" s="79" t="s">
        <v>190</v>
      </c>
      <c r="E60" s="79" t="s">
        <v>199</v>
      </c>
      <c r="F60" s="79" t="s">
        <v>54</v>
      </c>
      <c r="G60" s="79" t="s">
        <v>179</v>
      </c>
      <c r="H60" s="78" t="s">
        <v>128</v>
      </c>
      <c r="I60" s="104"/>
      <c r="J60" s="107">
        <f t="shared" ref="J60:L61" si="8">J61</f>
        <v>85</v>
      </c>
      <c r="K60" s="107">
        <f t="shared" si="8"/>
        <v>3.7</v>
      </c>
      <c r="L60" s="107">
        <f t="shared" si="8"/>
        <v>10</v>
      </c>
    </row>
    <row r="61" spans="1:12" ht="33.75">
      <c r="A61" s="76" t="s">
        <v>186</v>
      </c>
      <c r="B61" s="172" t="s">
        <v>216</v>
      </c>
      <c r="C61" s="114" t="s">
        <v>200</v>
      </c>
      <c r="D61" s="79" t="s">
        <v>190</v>
      </c>
      <c r="E61" s="79" t="s">
        <v>199</v>
      </c>
      <c r="F61" s="79" t="s">
        <v>54</v>
      </c>
      <c r="G61" s="79" t="s">
        <v>179</v>
      </c>
      <c r="H61" s="78" t="s">
        <v>128</v>
      </c>
      <c r="I61" s="104" t="s">
        <v>187</v>
      </c>
      <c r="J61" s="107">
        <f t="shared" si="8"/>
        <v>85</v>
      </c>
      <c r="K61" s="107">
        <f t="shared" si="8"/>
        <v>3.7</v>
      </c>
      <c r="L61" s="107">
        <f t="shared" si="8"/>
        <v>10</v>
      </c>
    </row>
    <row r="62" spans="1:12" ht="33.75">
      <c r="A62" s="113" t="s">
        <v>188</v>
      </c>
      <c r="B62" s="172" t="s">
        <v>216</v>
      </c>
      <c r="C62" s="114" t="s">
        <v>200</v>
      </c>
      <c r="D62" s="79" t="s">
        <v>190</v>
      </c>
      <c r="E62" s="79" t="s">
        <v>199</v>
      </c>
      <c r="F62" s="79" t="s">
        <v>54</v>
      </c>
      <c r="G62" s="79" t="s">
        <v>179</v>
      </c>
      <c r="H62" s="78" t="s">
        <v>128</v>
      </c>
      <c r="I62" s="104" t="s">
        <v>189</v>
      </c>
      <c r="J62" s="107">
        <v>85</v>
      </c>
      <c r="K62" s="107">
        <v>3.7</v>
      </c>
      <c r="L62" s="107">
        <v>10</v>
      </c>
    </row>
    <row r="63" spans="1:12" ht="22.5">
      <c r="A63" s="76" t="s">
        <v>129</v>
      </c>
      <c r="B63" s="172" t="s">
        <v>216</v>
      </c>
      <c r="C63" s="114" t="s">
        <v>200</v>
      </c>
      <c r="D63" s="79" t="s">
        <v>190</v>
      </c>
      <c r="E63" s="79" t="s">
        <v>199</v>
      </c>
      <c r="F63" s="79" t="s">
        <v>54</v>
      </c>
      <c r="G63" s="79" t="s">
        <v>179</v>
      </c>
      <c r="H63" s="78" t="s">
        <v>130</v>
      </c>
      <c r="I63" s="104"/>
      <c r="J63" s="107">
        <f t="shared" ref="J63:L64" si="9">J64</f>
        <v>3009.87</v>
      </c>
      <c r="K63" s="107">
        <f t="shared" si="9"/>
        <v>10</v>
      </c>
      <c r="L63" s="107">
        <f t="shared" si="9"/>
        <v>10.199999999999999</v>
      </c>
    </row>
    <row r="64" spans="1:12" ht="33.75">
      <c r="A64" s="76" t="s">
        <v>186</v>
      </c>
      <c r="B64" s="172" t="s">
        <v>216</v>
      </c>
      <c r="C64" s="114" t="s">
        <v>200</v>
      </c>
      <c r="D64" s="79" t="s">
        <v>190</v>
      </c>
      <c r="E64" s="79" t="s">
        <v>199</v>
      </c>
      <c r="F64" s="79" t="s">
        <v>54</v>
      </c>
      <c r="G64" s="79" t="s">
        <v>179</v>
      </c>
      <c r="H64" s="78" t="s">
        <v>130</v>
      </c>
      <c r="I64" s="104" t="s">
        <v>187</v>
      </c>
      <c r="J64" s="107">
        <f t="shared" si="9"/>
        <v>3009.87</v>
      </c>
      <c r="K64" s="107">
        <f t="shared" si="9"/>
        <v>10</v>
      </c>
      <c r="L64" s="107">
        <f t="shared" si="9"/>
        <v>10.199999999999999</v>
      </c>
    </row>
    <row r="65" spans="1:12" ht="33.75">
      <c r="A65" s="113" t="s">
        <v>188</v>
      </c>
      <c r="B65" s="172" t="s">
        <v>216</v>
      </c>
      <c r="C65" s="114" t="s">
        <v>200</v>
      </c>
      <c r="D65" s="79" t="s">
        <v>190</v>
      </c>
      <c r="E65" s="79" t="s">
        <v>199</v>
      </c>
      <c r="F65" s="79" t="s">
        <v>54</v>
      </c>
      <c r="G65" s="79" t="s">
        <v>179</v>
      </c>
      <c r="H65" s="78" t="s">
        <v>130</v>
      </c>
      <c r="I65" s="104" t="s">
        <v>189</v>
      </c>
      <c r="J65" s="107">
        <f>10+5.5+139.47+2830.4+24.5</f>
        <v>3009.87</v>
      </c>
      <c r="K65" s="107">
        <v>10</v>
      </c>
      <c r="L65" s="107">
        <v>10.199999999999999</v>
      </c>
    </row>
    <row r="66" spans="1:12" ht="15">
      <c r="A66" s="161" t="s">
        <v>210</v>
      </c>
      <c r="B66" s="172" t="s">
        <v>216</v>
      </c>
      <c r="C66" s="79" t="s">
        <v>63</v>
      </c>
      <c r="D66" s="79"/>
      <c r="E66" s="79"/>
      <c r="F66" s="79"/>
      <c r="G66" s="79"/>
      <c r="H66" s="79" t="s">
        <v>46</v>
      </c>
      <c r="I66" s="104" t="s">
        <v>46</v>
      </c>
      <c r="J66" s="116">
        <f t="shared" ref="J66:L71" si="10">J67</f>
        <v>211</v>
      </c>
      <c r="K66" s="116">
        <f t="shared" si="10"/>
        <v>222.5</v>
      </c>
      <c r="L66" s="116">
        <f t="shared" si="10"/>
        <v>231.5</v>
      </c>
    </row>
    <row r="67" spans="1:12">
      <c r="A67" s="117" t="s">
        <v>211</v>
      </c>
      <c r="B67" s="172" t="s">
        <v>216</v>
      </c>
      <c r="C67" s="79">
        <v>10</v>
      </c>
      <c r="D67" s="79" t="s">
        <v>131</v>
      </c>
      <c r="E67" s="79"/>
      <c r="F67" s="79"/>
      <c r="G67" s="79"/>
      <c r="H67" s="79"/>
      <c r="I67" s="104"/>
      <c r="J67" s="116">
        <f t="shared" si="10"/>
        <v>211</v>
      </c>
      <c r="K67" s="116">
        <f t="shared" si="10"/>
        <v>222.5</v>
      </c>
      <c r="L67" s="116">
        <f t="shared" si="10"/>
        <v>231.5</v>
      </c>
    </row>
    <row r="68" spans="1:12" ht="22.5">
      <c r="A68" s="115" t="s">
        <v>117</v>
      </c>
      <c r="B68" s="172" t="s">
        <v>216</v>
      </c>
      <c r="C68" s="79">
        <v>10</v>
      </c>
      <c r="D68" s="79" t="s">
        <v>131</v>
      </c>
      <c r="E68" s="79">
        <v>89</v>
      </c>
      <c r="F68" s="79"/>
      <c r="G68" s="79"/>
      <c r="H68" s="79"/>
      <c r="I68" s="104"/>
      <c r="J68" s="116">
        <f t="shared" si="10"/>
        <v>211</v>
      </c>
      <c r="K68" s="116">
        <f t="shared" si="10"/>
        <v>222.5</v>
      </c>
      <c r="L68" s="116">
        <f t="shared" si="10"/>
        <v>231.5</v>
      </c>
    </row>
    <row r="69" spans="1:12" ht="33.75">
      <c r="A69" s="115" t="s">
        <v>223</v>
      </c>
      <c r="B69" s="172" t="s">
        <v>216</v>
      </c>
      <c r="C69" s="79">
        <v>10</v>
      </c>
      <c r="D69" s="79" t="s">
        <v>131</v>
      </c>
      <c r="E69" s="79">
        <v>89</v>
      </c>
      <c r="F69" s="79">
        <v>1</v>
      </c>
      <c r="G69" s="79"/>
      <c r="H69" s="79"/>
      <c r="I69" s="104"/>
      <c r="J69" s="116">
        <f t="shared" si="10"/>
        <v>211</v>
      </c>
      <c r="K69" s="116">
        <f t="shared" si="10"/>
        <v>222.5</v>
      </c>
      <c r="L69" s="116">
        <f t="shared" si="10"/>
        <v>231.5</v>
      </c>
    </row>
    <row r="70" spans="1:12" ht="22.5">
      <c r="A70" s="118" t="s">
        <v>212</v>
      </c>
      <c r="B70" s="172" t="s">
        <v>216</v>
      </c>
      <c r="C70" s="79">
        <v>10</v>
      </c>
      <c r="D70" s="79" t="s">
        <v>131</v>
      </c>
      <c r="E70" s="79">
        <v>89</v>
      </c>
      <c r="F70" s="79">
        <v>1</v>
      </c>
      <c r="G70" s="114" t="s">
        <v>179</v>
      </c>
      <c r="H70" s="79" t="s">
        <v>1</v>
      </c>
      <c r="I70" s="104"/>
      <c r="J70" s="116">
        <f t="shared" si="10"/>
        <v>211</v>
      </c>
      <c r="K70" s="116">
        <f>K71</f>
        <v>222.5</v>
      </c>
      <c r="L70" s="116">
        <f>L71</f>
        <v>231.5</v>
      </c>
    </row>
    <row r="71" spans="1:12" ht="22.5">
      <c r="A71" s="113" t="s">
        <v>132</v>
      </c>
      <c r="B71" s="172" t="s">
        <v>216</v>
      </c>
      <c r="C71" s="79">
        <v>10</v>
      </c>
      <c r="D71" s="79" t="s">
        <v>131</v>
      </c>
      <c r="E71" s="79">
        <v>89</v>
      </c>
      <c r="F71" s="79">
        <v>1</v>
      </c>
      <c r="G71" s="114" t="s">
        <v>179</v>
      </c>
      <c r="H71" s="79" t="s">
        <v>1</v>
      </c>
      <c r="I71" s="104" t="s">
        <v>207</v>
      </c>
      <c r="J71" s="116">
        <f t="shared" si="10"/>
        <v>211</v>
      </c>
      <c r="K71" s="116">
        <f>K72</f>
        <v>222.5</v>
      </c>
      <c r="L71" s="116">
        <f>L72</f>
        <v>231.5</v>
      </c>
    </row>
    <row r="72" spans="1:12" ht="21.75">
      <c r="A72" s="119" t="s">
        <v>2</v>
      </c>
      <c r="B72" s="172" t="s">
        <v>216</v>
      </c>
      <c r="C72" s="79">
        <v>10</v>
      </c>
      <c r="D72" s="79" t="s">
        <v>131</v>
      </c>
      <c r="E72" s="79">
        <v>89</v>
      </c>
      <c r="F72" s="79">
        <v>1</v>
      </c>
      <c r="G72" s="114" t="s">
        <v>179</v>
      </c>
      <c r="H72" s="79" t="s">
        <v>1</v>
      </c>
      <c r="I72" s="104" t="s">
        <v>3</v>
      </c>
      <c r="J72" s="116">
        <v>211</v>
      </c>
      <c r="K72" s="116">
        <v>222.5</v>
      </c>
      <c r="L72" s="116">
        <v>231.5</v>
      </c>
    </row>
    <row r="73" spans="1:12" ht="25.5">
      <c r="A73" s="170" t="s">
        <v>5</v>
      </c>
      <c r="B73" s="172" t="s">
        <v>216</v>
      </c>
      <c r="C73" s="114">
        <v>13</v>
      </c>
      <c r="D73" s="114"/>
      <c r="E73" s="114"/>
      <c r="F73" s="114"/>
      <c r="G73" s="79"/>
      <c r="H73" s="79"/>
      <c r="I73" s="104"/>
      <c r="J73" s="108">
        <f>J74</f>
        <v>0</v>
      </c>
      <c r="K73" s="108">
        <f>K74</f>
        <v>1</v>
      </c>
      <c r="L73" s="108">
        <f>L74</f>
        <v>1</v>
      </c>
    </row>
    <row r="74" spans="1:12" ht="23.25" thickBot="1">
      <c r="A74" s="136" t="s">
        <v>226</v>
      </c>
      <c r="B74" s="172" t="s">
        <v>216</v>
      </c>
      <c r="C74" s="114">
        <v>13</v>
      </c>
      <c r="D74" s="114" t="s">
        <v>131</v>
      </c>
      <c r="E74" s="114"/>
      <c r="F74" s="114"/>
      <c r="G74" s="79"/>
      <c r="H74" s="79"/>
      <c r="I74" s="104"/>
      <c r="J74" s="108">
        <f>J75</f>
        <v>0</v>
      </c>
      <c r="K74" s="108">
        <f t="shared" ref="K74:L76" si="11">K75</f>
        <v>1</v>
      </c>
      <c r="L74" s="108">
        <f t="shared" si="11"/>
        <v>1</v>
      </c>
    </row>
    <row r="75" spans="1:12" ht="45">
      <c r="A75" s="62" t="s">
        <v>43</v>
      </c>
      <c r="B75" s="172" t="s">
        <v>216</v>
      </c>
      <c r="C75" s="151">
        <v>13</v>
      </c>
      <c r="D75" s="151" t="s">
        <v>131</v>
      </c>
      <c r="E75" s="121" t="s">
        <v>4</v>
      </c>
      <c r="F75" s="121"/>
      <c r="G75" s="114"/>
      <c r="H75" s="79"/>
      <c r="I75" s="104"/>
      <c r="J75" s="108">
        <f>J76</f>
        <v>0</v>
      </c>
      <c r="K75" s="108">
        <f t="shared" si="11"/>
        <v>1</v>
      </c>
      <c r="L75" s="108">
        <f t="shared" si="11"/>
        <v>1</v>
      </c>
    </row>
    <row r="76" spans="1:12" ht="22.5">
      <c r="A76" s="62" t="s">
        <v>213</v>
      </c>
      <c r="B76" s="172" t="s">
        <v>216</v>
      </c>
      <c r="C76" s="151">
        <v>13</v>
      </c>
      <c r="D76" s="151" t="s">
        <v>131</v>
      </c>
      <c r="E76" s="121" t="s">
        <v>4</v>
      </c>
      <c r="F76" s="121" t="s">
        <v>54</v>
      </c>
      <c r="G76" s="114"/>
      <c r="H76" s="79"/>
      <c r="I76" s="104"/>
      <c r="J76" s="108">
        <f>J77</f>
        <v>0</v>
      </c>
      <c r="K76" s="108">
        <f t="shared" si="11"/>
        <v>1</v>
      </c>
      <c r="L76" s="108">
        <f t="shared" si="11"/>
        <v>1</v>
      </c>
    </row>
    <row r="77" spans="1:12" ht="25.5">
      <c r="A77" s="122" t="s">
        <v>0</v>
      </c>
      <c r="B77" s="172" t="s">
        <v>216</v>
      </c>
      <c r="C77" s="151">
        <v>13</v>
      </c>
      <c r="D77" s="151" t="s">
        <v>131</v>
      </c>
      <c r="E77" s="121" t="s">
        <v>4</v>
      </c>
      <c r="F77" s="121" t="s">
        <v>54</v>
      </c>
      <c r="G77" s="114" t="s">
        <v>178</v>
      </c>
      <c r="H77" s="104">
        <v>41240</v>
      </c>
      <c r="I77" s="109"/>
      <c r="J77" s="108">
        <f>J78</f>
        <v>0</v>
      </c>
      <c r="K77" s="108">
        <f>K78</f>
        <v>1</v>
      </c>
      <c r="L77" s="108">
        <f>L78</f>
        <v>1</v>
      </c>
    </row>
    <row r="78" spans="1:12" ht="23.25" thickBot="1">
      <c r="A78" s="136" t="s">
        <v>5</v>
      </c>
      <c r="B78" s="172" t="s">
        <v>216</v>
      </c>
      <c r="C78" s="151">
        <v>13</v>
      </c>
      <c r="D78" s="151" t="s">
        <v>131</v>
      </c>
      <c r="E78" s="121" t="s">
        <v>4</v>
      </c>
      <c r="F78" s="121" t="s">
        <v>54</v>
      </c>
      <c r="G78" s="114" t="s">
        <v>178</v>
      </c>
      <c r="H78" s="104">
        <v>41240</v>
      </c>
      <c r="I78" s="109" t="s">
        <v>6</v>
      </c>
      <c r="J78" s="108">
        <f>J79</f>
        <v>0</v>
      </c>
      <c r="K78" s="108">
        <f>K79</f>
        <v>1</v>
      </c>
      <c r="L78" s="108">
        <f>L79</f>
        <v>1</v>
      </c>
    </row>
    <row r="79" spans="1:12" ht="25.5">
      <c r="A79" s="162" t="s">
        <v>7</v>
      </c>
      <c r="B79" s="172" t="s">
        <v>216</v>
      </c>
      <c r="C79" s="151">
        <v>13</v>
      </c>
      <c r="D79" s="151" t="s">
        <v>131</v>
      </c>
      <c r="E79" s="121" t="s">
        <v>4</v>
      </c>
      <c r="F79" s="121" t="s">
        <v>54</v>
      </c>
      <c r="G79" s="114" t="s">
        <v>178</v>
      </c>
      <c r="H79" s="104">
        <v>41240</v>
      </c>
      <c r="I79" s="109">
        <v>730</v>
      </c>
      <c r="J79" s="108">
        <v>0</v>
      </c>
      <c r="K79" s="108">
        <v>1</v>
      </c>
      <c r="L79" s="108">
        <v>1</v>
      </c>
    </row>
    <row r="80" spans="1:12">
      <c r="A80" s="175" t="s">
        <v>133</v>
      </c>
      <c r="B80" s="172" t="s">
        <v>216</v>
      </c>
      <c r="C80" s="79" t="s">
        <v>10</v>
      </c>
      <c r="D80" s="79" t="s">
        <v>10</v>
      </c>
      <c r="E80" s="79"/>
      <c r="F80" s="79"/>
      <c r="G80" s="80"/>
      <c r="H80" s="109"/>
      <c r="I80" s="109"/>
      <c r="J80" s="108">
        <f>J81</f>
        <v>0</v>
      </c>
      <c r="K80" s="108">
        <f t="shared" ref="K80:L84" si="12">K81</f>
        <v>34</v>
      </c>
      <c r="L80" s="108">
        <f t="shared" si="12"/>
        <v>66</v>
      </c>
    </row>
    <row r="81" spans="1:12" ht="45">
      <c r="A81" s="62" t="s">
        <v>43</v>
      </c>
      <c r="B81" s="172" t="s">
        <v>216</v>
      </c>
      <c r="C81" s="79" t="s">
        <v>10</v>
      </c>
      <c r="D81" s="79" t="s">
        <v>10</v>
      </c>
      <c r="E81" s="79" t="s">
        <v>4</v>
      </c>
      <c r="F81" s="79"/>
      <c r="G81" s="80"/>
      <c r="H81" s="109"/>
      <c r="I81" s="109"/>
      <c r="J81" s="108">
        <f>J82</f>
        <v>0</v>
      </c>
      <c r="K81" s="108">
        <f t="shared" si="12"/>
        <v>34</v>
      </c>
      <c r="L81" s="108">
        <f t="shared" si="12"/>
        <v>66</v>
      </c>
    </row>
    <row r="82" spans="1:12" ht="22.5">
      <c r="A82" s="62" t="s">
        <v>213</v>
      </c>
      <c r="B82" s="172" t="s">
        <v>216</v>
      </c>
      <c r="C82" s="79" t="s">
        <v>10</v>
      </c>
      <c r="D82" s="79" t="s">
        <v>10</v>
      </c>
      <c r="E82" s="79" t="s">
        <v>4</v>
      </c>
      <c r="F82" s="79" t="s">
        <v>54</v>
      </c>
      <c r="G82" s="80"/>
      <c r="H82" s="109"/>
      <c r="I82" s="109"/>
      <c r="J82" s="108">
        <f>J83</f>
        <v>0</v>
      </c>
      <c r="K82" s="108">
        <f t="shared" si="12"/>
        <v>34</v>
      </c>
      <c r="L82" s="108">
        <f t="shared" si="12"/>
        <v>66</v>
      </c>
    </row>
    <row r="83" spans="1:12">
      <c r="A83" s="176" t="s">
        <v>133</v>
      </c>
      <c r="B83" s="172" t="s">
        <v>216</v>
      </c>
      <c r="C83" s="79" t="s">
        <v>10</v>
      </c>
      <c r="D83" s="79" t="s">
        <v>10</v>
      </c>
      <c r="E83" s="79" t="s">
        <v>4</v>
      </c>
      <c r="F83" s="79" t="s">
        <v>54</v>
      </c>
      <c r="G83" s="79" t="s">
        <v>177</v>
      </c>
      <c r="H83" s="79" t="s">
        <v>11</v>
      </c>
      <c r="I83" s="104"/>
      <c r="J83" s="116">
        <f>J84</f>
        <v>0</v>
      </c>
      <c r="K83" s="116">
        <f t="shared" si="12"/>
        <v>34</v>
      </c>
      <c r="L83" s="116">
        <f t="shared" si="12"/>
        <v>66</v>
      </c>
    </row>
    <row r="84" spans="1:12">
      <c r="A84" s="118" t="s">
        <v>195</v>
      </c>
      <c r="B84" s="172" t="s">
        <v>216</v>
      </c>
      <c r="C84" s="79" t="s">
        <v>10</v>
      </c>
      <c r="D84" s="79" t="s">
        <v>10</v>
      </c>
      <c r="E84" s="79" t="s">
        <v>4</v>
      </c>
      <c r="F84" s="79" t="s">
        <v>54</v>
      </c>
      <c r="G84" s="79" t="s">
        <v>177</v>
      </c>
      <c r="H84" s="79" t="s">
        <v>11</v>
      </c>
      <c r="I84" s="106" t="s">
        <v>196</v>
      </c>
      <c r="J84" s="116">
        <v>0</v>
      </c>
      <c r="K84" s="116">
        <f t="shared" si="12"/>
        <v>34</v>
      </c>
      <c r="L84" s="116">
        <f t="shared" si="12"/>
        <v>66</v>
      </c>
    </row>
    <row r="85" spans="1:12">
      <c r="A85" s="76" t="s">
        <v>203</v>
      </c>
      <c r="B85" s="172" t="s">
        <v>216</v>
      </c>
      <c r="C85" s="79" t="s">
        <v>10</v>
      </c>
      <c r="D85" s="79" t="s">
        <v>10</v>
      </c>
      <c r="E85" s="79" t="s">
        <v>4</v>
      </c>
      <c r="F85" s="79" t="s">
        <v>54</v>
      </c>
      <c r="G85" s="79" t="s">
        <v>177</v>
      </c>
      <c r="H85" s="79" t="s">
        <v>11</v>
      </c>
      <c r="I85" s="106" t="s">
        <v>204</v>
      </c>
      <c r="J85" s="116">
        <v>0</v>
      </c>
      <c r="K85" s="116">
        <v>34</v>
      </c>
      <c r="L85" s="116">
        <v>66</v>
      </c>
    </row>
  </sheetData>
  <autoFilter ref="A6:L83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81 A41 I73:I78 H73:H74 C73:F79 A75">
    <cfRule type="expression" dxfId="84" priority="1" stopIfTrue="1">
      <formula>$C7=""</formula>
    </cfRule>
    <cfRule type="expression" dxfId="83" priority="2" stopIfTrue="1">
      <formula>$D7&lt;&gt;""</formula>
    </cfRule>
  </conditionalFormatting>
  <conditionalFormatting sqref="A63 A28 A85 I79:I82 A16:A17 A82 H80:H82 A76">
    <cfRule type="expression" dxfId="82" priority="3" stopIfTrue="1">
      <formula>$C16=""</formula>
    </cfRule>
    <cfRule type="expression" dxfId="81" priority="4" stopIfTrue="1">
      <formula>$F16&lt;&gt;""</formula>
    </cfRule>
  </conditionalFormatting>
  <conditionalFormatting sqref="A83:A84 E10:F20 A19 C9:F9 G83:I85 C80:F85 A80 G75:H79 A64:A72 C39:I72 A47 A10:A15 A30 A21:A27 A77 C10:D14 A44 G73:G74 G80:G82 G9:I20 C21:I31 A49:A62 E32:I38 A32:A40">
    <cfRule type="expression" dxfId="80" priority="5" stopIfTrue="1">
      <formula>$C9=""</formula>
    </cfRule>
    <cfRule type="expression" dxfId="79" priority="6" stopIfTrue="1">
      <formula>$G9&lt;&gt;""</formula>
    </cfRule>
  </conditionalFormatting>
  <conditionalFormatting sqref="C18:D20">
    <cfRule type="expression" dxfId="78" priority="13" stopIfTrue="1">
      <formula>$H18=""</formula>
    </cfRule>
    <cfRule type="expression" dxfId="77" priority="14" stopIfTrue="1">
      <formula>#REF!&lt;&gt;""</formula>
    </cfRule>
    <cfRule type="expression" dxfId="76" priority="15" stopIfTrue="1">
      <formula>AND(#REF!="",$H18&lt;&gt;"")</formula>
    </cfRule>
  </conditionalFormatting>
  <conditionalFormatting sqref="A79">
    <cfRule type="expression" dxfId="75" priority="16" stopIfTrue="1">
      <formula>$F79=""</formula>
    </cfRule>
    <cfRule type="expression" dxfId="74" priority="17" stopIfTrue="1">
      <formula>#REF!&lt;&gt;""</formula>
    </cfRule>
    <cfRule type="expression" dxfId="73" priority="18" stopIfTrue="1">
      <formula>AND($H79="",$F79&lt;&gt;"")</formula>
    </cfRule>
  </conditionalFormatting>
  <conditionalFormatting sqref="A73">
    <cfRule type="expression" dxfId="72" priority="27" stopIfTrue="1">
      <formula>$G73=""</formula>
    </cfRule>
    <cfRule type="expression" dxfId="71" priority="28" stopIfTrue="1">
      <formula>#REF!&lt;&gt;""</formula>
    </cfRule>
    <cfRule type="expression" dxfId="70" priority="29" stopIfTrue="1">
      <formula>AND($H73="",$G73&lt;&gt;"")</formula>
    </cfRule>
  </conditionalFormatting>
  <conditionalFormatting sqref="C15:D17">
    <cfRule type="expression" dxfId="69" priority="33" stopIfTrue="1">
      <formula>$H15=""</formula>
    </cfRule>
    <cfRule type="expression" dxfId="68" priority="34" stopIfTrue="1">
      <formula>#REF!&lt;&gt;""</formula>
    </cfRule>
    <cfRule type="expression" dxfId="67" priority="35" stopIfTrue="1">
      <formula>AND(#REF!="",$H15&lt;&gt;"")</formula>
    </cfRule>
  </conditionalFormatting>
  <conditionalFormatting sqref="A18">
    <cfRule type="expression" dxfId="66" priority="36" stopIfTrue="1">
      <formula>$H18=""</formula>
    </cfRule>
    <cfRule type="expression" dxfId="65" priority="37" stopIfTrue="1">
      <formula>#REF!&lt;&gt;""</formula>
    </cfRule>
    <cfRule type="expression" dxfId="64" priority="38" stopIfTrue="1">
      <formula>AND(#REF!="",$H18&lt;&gt;"")</formula>
    </cfRule>
  </conditionalFormatting>
  <conditionalFormatting sqref="A42:A43">
    <cfRule type="expression" dxfId="63" priority="39" stopIfTrue="1">
      <formula>#REF!=""</formula>
    </cfRule>
    <cfRule type="expression" dxfId="62" priority="40" stopIfTrue="1">
      <formula>#REF!&lt;&gt;""</formula>
    </cfRule>
  </conditionalFormatting>
  <conditionalFormatting sqref="C32:D38">
    <cfRule type="expression" dxfId="61" priority="7" stopIfTrue="1">
      <formula>$H32=""</formula>
    </cfRule>
    <cfRule type="expression" dxfId="60" priority="8" stopIfTrue="1">
      <formula>#REF!&lt;&gt;""</formula>
    </cfRule>
    <cfRule type="expression" dxfId="59" priority="9" stopIfTrue="1">
      <formula>AND($M32="",$H32&lt;&gt;"")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87"/>
  <sheetViews>
    <sheetView view="pageBreakPreview" zoomScaleNormal="110" zoomScaleSheetLayoutView="100" workbookViewId="0">
      <selection activeCell="I7" sqref="I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53.75" customHeight="1">
      <c r="A1" s="1" t="s">
        <v>46</v>
      </c>
      <c r="B1" s="1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196" t="s">
        <v>278</v>
      </c>
      <c r="I1" s="197"/>
      <c r="J1" s="197"/>
      <c r="K1" s="197"/>
    </row>
    <row r="2" spans="1:11" ht="125.25" customHeight="1">
      <c r="A2" s="198" t="s">
        <v>273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199" t="s">
        <v>47</v>
      </c>
      <c r="I3" s="199"/>
      <c r="J3" s="199"/>
      <c r="K3" s="199"/>
    </row>
    <row r="4" spans="1:11" ht="20.45" customHeight="1">
      <c r="A4" s="200" t="s">
        <v>48</v>
      </c>
      <c r="B4" s="200" t="s">
        <v>49</v>
      </c>
      <c r="C4" s="200" t="s">
        <v>50</v>
      </c>
      <c r="D4" s="200" t="s">
        <v>51</v>
      </c>
      <c r="E4" s="200"/>
      <c r="F4" s="200"/>
      <c r="G4" s="200"/>
      <c r="H4" s="200" t="s">
        <v>52</v>
      </c>
      <c r="I4" s="200" t="s">
        <v>53</v>
      </c>
      <c r="J4" s="200"/>
      <c r="K4" s="200"/>
    </row>
    <row r="5" spans="1:11" ht="16.7" customHeight="1">
      <c r="A5" s="200" t="s">
        <v>46</v>
      </c>
      <c r="B5" s="200" t="s">
        <v>46</v>
      </c>
      <c r="C5" s="200" t="s">
        <v>46</v>
      </c>
      <c r="D5" s="200" t="s">
        <v>46</v>
      </c>
      <c r="E5" s="200"/>
      <c r="F5" s="200"/>
      <c r="G5" s="200"/>
      <c r="H5" s="200" t="s">
        <v>46</v>
      </c>
      <c r="I5" s="23" t="s">
        <v>174</v>
      </c>
      <c r="J5" s="23" t="s">
        <v>175</v>
      </c>
      <c r="K5" s="23" t="s">
        <v>253</v>
      </c>
    </row>
    <row r="6" spans="1:11" ht="13.7" customHeight="1">
      <c r="A6" s="4" t="s">
        <v>54</v>
      </c>
      <c r="B6" s="4" t="s">
        <v>55</v>
      </c>
      <c r="C6" s="4" t="s">
        <v>56</v>
      </c>
      <c r="D6" s="4" t="s">
        <v>57</v>
      </c>
      <c r="E6" s="4" t="s">
        <v>58</v>
      </c>
      <c r="F6" s="4" t="s">
        <v>59</v>
      </c>
      <c r="G6" s="4" t="s">
        <v>60</v>
      </c>
      <c r="H6" s="4" t="s">
        <v>61</v>
      </c>
      <c r="I6" s="4" t="s">
        <v>62</v>
      </c>
      <c r="J6" s="4" t="s">
        <v>63</v>
      </c>
      <c r="K6" s="4" t="s">
        <v>64</v>
      </c>
    </row>
    <row r="7" spans="1:11" ht="14.45" customHeight="1">
      <c r="A7" s="110" t="s">
        <v>65</v>
      </c>
      <c r="B7" s="111" t="s">
        <v>46</v>
      </c>
      <c r="C7" s="111" t="s">
        <v>46</v>
      </c>
      <c r="D7" s="111" t="s">
        <v>46</v>
      </c>
      <c r="E7" s="111" t="s">
        <v>46</v>
      </c>
      <c r="F7" s="111" t="s">
        <v>46</v>
      </c>
      <c r="G7" s="111" t="s">
        <v>46</v>
      </c>
      <c r="H7" s="111" t="s">
        <v>46</v>
      </c>
      <c r="I7" s="112">
        <f>I8+I38+I48+I55+I65+I72+I82</f>
        <v>4908.17</v>
      </c>
      <c r="J7" s="112">
        <f>J8+J38+J48+J55+J65+J72+J82</f>
        <v>1474.6000000000001</v>
      </c>
      <c r="K7" s="112">
        <f>K8+K38+K48+K55+K65+K72+K82</f>
        <v>1440.5</v>
      </c>
    </row>
    <row r="8" spans="1:11" ht="15">
      <c r="A8" s="163" t="s">
        <v>176</v>
      </c>
      <c r="B8" s="79" t="s">
        <v>177</v>
      </c>
      <c r="C8" s="79"/>
      <c r="D8" s="79"/>
      <c r="E8" s="79"/>
      <c r="F8" s="79"/>
      <c r="G8" s="79" t="s">
        <v>46</v>
      </c>
      <c r="H8" s="104" t="s">
        <v>46</v>
      </c>
      <c r="I8" s="112">
        <f>I9+I15+I31</f>
        <v>1343</v>
      </c>
      <c r="J8" s="112">
        <f>J9+J15+J31</f>
        <v>939</v>
      </c>
      <c r="K8" s="112">
        <f>K9+K15+K31</f>
        <v>853.09999999999991</v>
      </c>
    </row>
    <row r="9" spans="1:11" ht="33.75">
      <c r="A9" s="125" t="s">
        <v>217</v>
      </c>
      <c r="B9" s="79" t="s">
        <v>177</v>
      </c>
      <c r="C9" s="79" t="s">
        <v>178</v>
      </c>
      <c r="D9" s="79"/>
      <c r="E9" s="79"/>
      <c r="F9" s="79"/>
      <c r="G9" s="79"/>
      <c r="H9" s="104"/>
      <c r="I9" s="105">
        <f>I10</f>
        <v>409.8</v>
      </c>
      <c r="J9" s="105">
        <f t="shared" ref="J9:K11" si="0">J10</f>
        <v>309.8</v>
      </c>
      <c r="K9" s="105">
        <f t="shared" si="0"/>
        <v>309.8</v>
      </c>
    </row>
    <row r="10" spans="1:11" ht="42.75">
      <c r="A10" s="141" t="s">
        <v>218</v>
      </c>
      <c r="B10" s="79" t="s">
        <v>177</v>
      </c>
      <c r="C10" s="79" t="s">
        <v>178</v>
      </c>
      <c r="D10" s="79" t="s">
        <v>12</v>
      </c>
      <c r="E10" s="79"/>
      <c r="F10" s="79"/>
      <c r="G10" s="79"/>
      <c r="H10" s="104"/>
      <c r="I10" s="105">
        <f>I11</f>
        <v>409.8</v>
      </c>
      <c r="J10" s="105">
        <f t="shared" si="0"/>
        <v>309.8</v>
      </c>
      <c r="K10" s="105">
        <f t="shared" si="0"/>
        <v>309.8</v>
      </c>
    </row>
    <row r="11" spans="1:11" ht="42.75">
      <c r="A11" s="150" t="s">
        <v>219</v>
      </c>
      <c r="B11" s="79" t="s">
        <v>177</v>
      </c>
      <c r="C11" s="79" t="s">
        <v>178</v>
      </c>
      <c r="D11" s="79" t="s">
        <v>12</v>
      </c>
      <c r="E11" s="79" t="s">
        <v>55</v>
      </c>
      <c r="F11" s="79"/>
      <c r="G11" s="79"/>
      <c r="H11" s="104"/>
      <c r="I11" s="105">
        <f>I12</f>
        <v>409.8</v>
      </c>
      <c r="J11" s="105">
        <f t="shared" si="0"/>
        <v>309.8</v>
      </c>
      <c r="K11" s="105">
        <f t="shared" si="0"/>
        <v>309.8</v>
      </c>
    </row>
    <row r="12" spans="1:11" ht="21.75">
      <c r="A12" s="119" t="s">
        <v>256</v>
      </c>
      <c r="B12" s="79" t="s">
        <v>177</v>
      </c>
      <c r="C12" s="79" t="s">
        <v>178</v>
      </c>
      <c r="D12" s="79" t="s">
        <v>12</v>
      </c>
      <c r="E12" s="79" t="s">
        <v>55</v>
      </c>
      <c r="F12" s="79" t="s">
        <v>179</v>
      </c>
      <c r="G12" s="129" t="s">
        <v>255</v>
      </c>
      <c r="H12" s="104"/>
      <c r="I12" s="107">
        <f>I14</f>
        <v>409.8</v>
      </c>
      <c r="J12" s="107">
        <f>J14</f>
        <v>309.8</v>
      </c>
      <c r="K12" s="107">
        <f>K14</f>
        <v>309.8</v>
      </c>
    </row>
    <row r="13" spans="1:11" ht="74.25">
      <c r="A13" s="119" t="s">
        <v>180</v>
      </c>
      <c r="B13" s="79" t="s">
        <v>177</v>
      </c>
      <c r="C13" s="79" t="s">
        <v>178</v>
      </c>
      <c r="D13" s="79">
        <v>65</v>
      </c>
      <c r="E13" s="79">
        <v>2</v>
      </c>
      <c r="F13" s="79" t="s">
        <v>179</v>
      </c>
      <c r="G13" s="129" t="s">
        <v>255</v>
      </c>
      <c r="H13" s="104" t="s">
        <v>181</v>
      </c>
      <c r="I13" s="107">
        <f>I14</f>
        <v>409.8</v>
      </c>
      <c r="J13" s="107">
        <f>J14</f>
        <v>309.8</v>
      </c>
      <c r="K13" s="107">
        <f>K14</f>
        <v>309.8</v>
      </c>
    </row>
    <row r="14" spans="1:11" ht="32.25">
      <c r="A14" s="119" t="s">
        <v>113</v>
      </c>
      <c r="B14" s="79" t="s">
        <v>177</v>
      </c>
      <c r="C14" s="79" t="s">
        <v>178</v>
      </c>
      <c r="D14" s="79">
        <v>65</v>
      </c>
      <c r="E14" s="79">
        <v>2</v>
      </c>
      <c r="F14" s="79" t="s">
        <v>179</v>
      </c>
      <c r="G14" s="129" t="s">
        <v>255</v>
      </c>
      <c r="H14" s="104" t="s">
        <v>183</v>
      </c>
      <c r="I14" s="107">
        <f>'Приложение 2'!J14</f>
        <v>409.8</v>
      </c>
      <c r="J14" s="107">
        <f>'Приложение 2'!K14</f>
        <v>309.8</v>
      </c>
      <c r="K14" s="107">
        <f>'Приложение 2'!L14</f>
        <v>309.8</v>
      </c>
    </row>
    <row r="15" spans="1:11" ht="63.75">
      <c r="A15" s="122" t="s">
        <v>184</v>
      </c>
      <c r="B15" s="114" t="s">
        <v>177</v>
      </c>
      <c r="C15" s="114" t="s">
        <v>185</v>
      </c>
      <c r="D15" s="79"/>
      <c r="E15" s="79"/>
      <c r="F15" s="79"/>
      <c r="G15" s="129"/>
      <c r="H15" s="104"/>
      <c r="I15" s="107">
        <f>I16+I21</f>
        <v>933.2</v>
      </c>
      <c r="J15" s="107">
        <f>J16+J21</f>
        <v>628.20000000000005</v>
      </c>
      <c r="K15" s="107">
        <f>K16+K21</f>
        <v>542.29999999999995</v>
      </c>
    </row>
    <row r="16" spans="1:11" ht="24">
      <c r="A16" s="159" t="s">
        <v>114</v>
      </c>
      <c r="B16" s="114" t="s">
        <v>177</v>
      </c>
      <c r="C16" s="114" t="s">
        <v>185</v>
      </c>
      <c r="D16" s="79">
        <v>19</v>
      </c>
      <c r="E16" s="79">
        <v>2</v>
      </c>
      <c r="F16" s="79"/>
      <c r="G16" s="129"/>
      <c r="H16" s="104"/>
      <c r="I16" s="116">
        <f t="shared" ref="I16:J19" si="1">I17</f>
        <v>0.7</v>
      </c>
      <c r="J16" s="116">
        <f t="shared" si="1"/>
        <v>0.7</v>
      </c>
      <c r="K16" s="116">
        <f>K17</f>
        <v>0.8</v>
      </c>
    </row>
    <row r="17" spans="1:11" ht="36">
      <c r="A17" s="160" t="s">
        <v>191</v>
      </c>
      <c r="B17" s="114" t="s">
        <v>177</v>
      </c>
      <c r="C17" s="114" t="s">
        <v>185</v>
      </c>
      <c r="D17" s="79">
        <v>19</v>
      </c>
      <c r="E17" s="79">
        <v>2</v>
      </c>
      <c r="F17" s="79" t="s">
        <v>190</v>
      </c>
      <c r="G17" s="129"/>
      <c r="H17" s="104"/>
      <c r="I17" s="107">
        <f t="shared" si="1"/>
        <v>0.7</v>
      </c>
      <c r="J17" s="107">
        <f t="shared" si="1"/>
        <v>0.7</v>
      </c>
      <c r="K17" s="107">
        <f>K18</f>
        <v>0.8</v>
      </c>
    </row>
    <row r="18" spans="1:11" ht="96">
      <c r="A18" s="182" t="s">
        <v>250</v>
      </c>
      <c r="B18" s="114" t="s">
        <v>177</v>
      </c>
      <c r="C18" s="114" t="s">
        <v>185</v>
      </c>
      <c r="D18" s="79">
        <v>19</v>
      </c>
      <c r="E18" s="79">
        <v>2</v>
      </c>
      <c r="F18" s="79" t="s">
        <v>190</v>
      </c>
      <c r="G18" s="78" t="s">
        <v>192</v>
      </c>
      <c r="H18" s="104"/>
      <c r="I18" s="107">
        <f t="shared" si="1"/>
        <v>0.7</v>
      </c>
      <c r="J18" s="107">
        <f t="shared" si="1"/>
        <v>0.7</v>
      </c>
      <c r="K18" s="107">
        <f>K19</f>
        <v>0.8</v>
      </c>
    </row>
    <row r="19" spans="1:11" ht="33.75">
      <c r="A19" s="76" t="s">
        <v>186</v>
      </c>
      <c r="B19" s="77" t="s">
        <v>177</v>
      </c>
      <c r="C19" s="77" t="s">
        <v>185</v>
      </c>
      <c r="D19" s="79">
        <v>19</v>
      </c>
      <c r="E19" s="79">
        <v>2</v>
      </c>
      <c r="F19" s="79" t="s">
        <v>190</v>
      </c>
      <c r="G19" s="78" t="s">
        <v>192</v>
      </c>
      <c r="H19" s="104" t="s">
        <v>187</v>
      </c>
      <c r="I19" s="107">
        <f t="shared" si="1"/>
        <v>0.7</v>
      </c>
      <c r="J19" s="107">
        <f t="shared" si="1"/>
        <v>0.7</v>
      </c>
      <c r="K19" s="107">
        <f>K20</f>
        <v>0.8</v>
      </c>
    </row>
    <row r="20" spans="1:11" ht="33.75">
      <c r="A20" s="125" t="s">
        <v>188</v>
      </c>
      <c r="B20" s="77" t="s">
        <v>177</v>
      </c>
      <c r="C20" s="77" t="s">
        <v>185</v>
      </c>
      <c r="D20" s="79">
        <v>19</v>
      </c>
      <c r="E20" s="79">
        <v>2</v>
      </c>
      <c r="F20" s="79" t="s">
        <v>190</v>
      </c>
      <c r="G20" s="78" t="s">
        <v>192</v>
      </c>
      <c r="H20" s="104" t="s">
        <v>189</v>
      </c>
      <c r="I20" s="107">
        <f>'Приложение 2'!J20</f>
        <v>0.7</v>
      </c>
      <c r="J20" s="107">
        <f>'Приложение 2'!K20</f>
        <v>0.7</v>
      </c>
      <c r="K20" s="107">
        <f>'Приложение 2'!L20</f>
        <v>0.8</v>
      </c>
    </row>
    <row r="21" spans="1:11" ht="42.75">
      <c r="A21" s="141" t="s">
        <v>227</v>
      </c>
      <c r="B21" s="79" t="s">
        <v>177</v>
      </c>
      <c r="C21" s="79" t="s">
        <v>185</v>
      </c>
      <c r="D21" s="79">
        <v>65</v>
      </c>
      <c r="E21" s="79"/>
      <c r="F21" s="79"/>
      <c r="G21" s="78"/>
      <c r="H21" s="104"/>
      <c r="I21" s="107">
        <f>I22</f>
        <v>932.5</v>
      </c>
      <c r="J21" s="107">
        <f>J22</f>
        <v>627.5</v>
      </c>
      <c r="K21" s="107">
        <f>K22</f>
        <v>541.5</v>
      </c>
    </row>
    <row r="22" spans="1:11" ht="42.75">
      <c r="A22" s="141" t="s">
        <v>228</v>
      </c>
      <c r="B22" s="79" t="s">
        <v>177</v>
      </c>
      <c r="C22" s="79" t="s">
        <v>185</v>
      </c>
      <c r="D22" s="79">
        <v>65</v>
      </c>
      <c r="E22" s="79">
        <v>1</v>
      </c>
      <c r="F22" s="79"/>
      <c r="G22" s="78"/>
      <c r="H22" s="104"/>
      <c r="I22" s="107">
        <f>I23+I27+I29</f>
        <v>932.5</v>
      </c>
      <c r="J22" s="107">
        <f>J23+J27+J29</f>
        <v>627.5</v>
      </c>
      <c r="K22" s="107">
        <f>K23+K27+K29</f>
        <v>541.5</v>
      </c>
    </row>
    <row r="23" spans="1:11" ht="32.25">
      <c r="A23" s="119" t="s">
        <v>115</v>
      </c>
      <c r="B23" s="79" t="s">
        <v>177</v>
      </c>
      <c r="C23" s="79" t="s">
        <v>185</v>
      </c>
      <c r="D23" s="79">
        <v>65</v>
      </c>
      <c r="E23" s="79">
        <v>1</v>
      </c>
      <c r="F23" s="79" t="s">
        <v>179</v>
      </c>
      <c r="G23" s="79" t="s">
        <v>193</v>
      </c>
      <c r="H23" s="104"/>
      <c r="I23" s="107">
        <f t="shared" ref="I23:K24" si="2">I24</f>
        <v>603.41</v>
      </c>
      <c r="J23" s="107">
        <f t="shared" si="2"/>
        <v>576.4</v>
      </c>
      <c r="K23" s="107">
        <f t="shared" si="2"/>
        <v>504</v>
      </c>
    </row>
    <row r="24" spans="1:11" ht="74.25">
      <c r="A24" s="119" t="s">
        <v>180</v>
      </c>
      <c r="B24" s="79" t="s">
        <v>177</v>
      </c>
      <c r="C24" s="79" t="s">
        <v>185</v>
      </c>
      <c r="D24" s="79">
        <v>65</v>
      </c>
      <c r="E24" s="79">
        <v>1</v>
      </c>
      <c r="F24" s="79" t="s">
        <v>179</v>
      </c>
      <c r="G24" s="79" t="s">
        <v>193</v>
      </c>
      <c r="H24" s="104" t="s">
        <v>181</v>
      </c>
      <c r="I24" s="107">
        <f t="shared" si="2"/>
        <v>603.41</v>
      </c>
      <c r="J24" s="107">
        <f t="shared" si="2"/>
        <v>576.4</v>
      </c>
      <c r="K24" s="107">
        <f t="shared" si="2"/>
        <v>504</v>
      </c>
    </row>
    <row r="25" spans="1:11" ht="32.25">
      <c r="A25" s="141" t="s">
        <v>182</v>
      </c>
      <c r="B25" s="79" t="s">
        <v>177</v>
      </c>
      <c r="C25" s="79" t="s">
        <v>185</v>
      </c>
      <c r="D25" s="79">
        <v>65</v>
      </c>
      <c r="E25" s="79">
        <v>1</v>
      </c>
      <c r="F25" s="79" t="s">
        <v>179</v>
      </c>
      <c r="G25" s="79" t="s">
        <v>193</v>
      </c>
      <c r="H25" s="104" t="s">
        <v>183</v>
      </c>
      <c r="I25" s="107">
        <f>'Приложение 2'!J26</f>
        <v>603.41</v>
      </c>
      <c r="J25" s="107">
        <f>'Приложение 2'!K26</f>
        <v>576.4</v>
      </c>
      <c r="K25" s="107">
        <f>'Приложение 2'!L26</f>
        <v>504</v>
      </c>
    </row>
    <row r="26" spans="1:11" ht="22.5">
      <c r="A26" s="76" t="s">
        <v>116</v>
      </c>
      <c r="B26" s="79" t="s">
        <v>177</v>
      </c>
      <c r="C26" s="79" t="s">
        <v>185</v>
      </c>
      <c r="D26" s="79">
        <v>65</v>
      </c>
      <c r="E26" s="79">
        <v>1</v>
      </c>
      <c r="F26" s="79" t="s">
        <v>179</v>
      </c>
      <c r="G26" s="129" t="s">
        <v>194</v>
      </c>
      <c r="H26" s="104"/>
      <c r="I26" s="107">
        <f>I27+I29</f>
        <v>329.09000000000003</v>
      </c>
      <c r="J26" s="107">
        <f>J27+J29</f>
        <v>51.1</v>
      </c>
      <c r="K26" s="107">
        <f>K27+K29</f>
        <v>37.5</v>
      </c>
    </row>
    <row r="27" spans="1:11" ht="33.75">
      <c r="A27" s="76" t="s">
        <v>186</v>
      </c>
      <c r="B27" s="79" t="s">
        <v>177</v>
      </c>
      <c r="C27" s="79" t="s">
        <v>185</v>
      </c>
      <c r="D27" s="79">
        <v>65</v>
      </c>
      <c r="E27" s="79">
        <v>1</v>
      </c>
      <c r="F27" s="79" t="s">
        <v>179</v>
      </c>
      <c r="G27" s="129" t="s">
        <v>194</v>
      </c>
      <c r="H27" s="104" t="s">
        <v>187</v>
      </c>
      <c r="I27" s="107">
        <f>I28</f>
        <v>290.99</v>
      </c>
      <c r="J27" s="107">
        <f>J28</f>
        <v>13</v>
      </c>
      <c r="K27" s="107">
        <f>K28</f>
        <v>16.399999999999999</v>
      </c>
    </row>
    <row r="28" spans="1:11" ht="33.75">
      <c r="A28" s="125" t="s">
        <v>188</v>
      </c>
      <c r="B28" s="79" t="s">
        <v>177</v>
      </c>
      <c r="C28" s="79" t="s">
        <v>185</v>
      </c>
      <c r="D28" s="79">
        <v>65</v>
      </c>
      <c r="E28" s="79">
        <v>1</v>
      </c>
      <c r="F28" s="79" t="s">
        <v>179</v>
      </c>
      <c r="G28" s="129" t="s">
        <v>194</v>
      </c>
      <c r="H28" s="104" t="s">
        <v>189</v>
      </c>
      <c r="I28" s="107">
        <f>'Приложение 2'!J29</f>
        <v>290.99</v>
      </c>
      <c r="J28" s="107">
        <f>'Приложение 2'!K29</f>
        <v>13</v>
      </c>
      <c r="K28" s="107">
        <f>'Приложение 2'!L29</f>
        <v>16.399999999999999</v>
      </c>
    </row>
    <row r="29" spans="1:11">
      <c r="A29" s="76" t="s">
        <v>195</v>
      </c>
      <c r="B29" s="79" t="s">
        <v>177</v>
      </c>
      <c r="C29" s="79" t="s">
        <v>185</v>
      </c>
      <c r="D29" s="79">
        <v>65</v>
      </c>
      <c r="E29" s="79">
        <v>1</v>
      </c>
      <c r="F29" s="79" t="s">
        <v>179</v>
      </c>
      <c r="G29" s="129" t="s">
        <v>194</v>
      </c>
      <c r="H29" s="104" t="s">
        <v>196</v>
      </c>
      <c r="I29" s="107">
        <f>I30</f>
        <v>38.1</v>
      </c>
      <c r="J29" s="107">
        <f>J30</f>
        <v>38.1</v>
      </c>
      <c r="K29" s="107">
        <f>K30</f>
        <v>21.1</v>
      </c>
    </row>
    <row r="30" spans="1:11">
      <c r="A30" s="125" t="s">
        <v>197</v>
      </c>
      <c r="B30" s="79" t="s">
        <v>177</v>
      </c>
      <c r="C30" s="79" t="s">
        <v>185</v>
      </c>
      <c r="D30" s="79">
        <v>65</v>
      </c>
      <c r="E30" s="79">
        <v>1</v>
      </c>
      <c r="F30" s="79" t="s">
        <v>179</v>
      </c>
      <c r="G30" s="129" t="s">
        <v>194</v>
      </c>
      <c r="H30" s="104" t="s">
        <v>198</v>
      </c>
      <c r="I30" s="107">
        <f>'Приложение 2'!J31</f>
        <v>38.1</v>
      </c>
      <c r="J30" s="107">
        <f>'Приложение 2'!K31</f>
        <v>38.1</v>
      </c>
      <c r="K30" s="107">
        <f>'Приложение 2'!L31</f>
        <v>21.1</v>
      </c>
    </row>
    <row r="31" spans="1:11">
      <c r="A31" s="115" t="s">
        <v>201</v>
      </c>
      <c r="B31" s="77" t="s">
        <v>177</v>
      </c>
      <c r="C31" s="77" t="s">
        <v>64</v>
      </c>
      <c r="D31" s="79"/>
      <c r="E31" s="79"/>
      <c r="F31" s="79"/>
      <c r="G31" s="79"/>
      <c r="H31" s="104"/>
      <c r="I31" s="116">
        <f>I32</f>
        <v>0</v>
      </c>
      <c r="J31" s="116">
        <f t="shared" ref="I31:K36" si="3">J32</f>
        <v>1</v>
      </c>
      <c r="K31" s="116">
        <f t="shared" si="3"/>
        <v>1</v>
      </c>
    </row>
    <row r="32" spans="1:11" ht="22.5">
      <c r="A32" s="115" t="s">
        <v>117</v>
      </c>
      <c r="B32" s="77" t="s">
        <v>177</v>
      </c>
      <c r="C32" s="77" t="s">
        <v>64</v>
      </c>
      <c r="D32" s="79" t="s">
        <v>199</v>
      </c>
      <c r="E32" s="79"/>
      <c r="F32" s="79"/>
      <c r="G32" s="79"/>
      <c r="H32" s="104"/>
      <c r="I32" s="107">
        <f t="shared" si="3"/>
        <v>0</v>
      </c>
      <c r="J32" s="107">
        <f t="shared" si="3"/>
        <v>1</v>
      </c>
      <c r="K32" s="107">
        <f t="shared" si="3"/>
        <v>1</v>
      </c>
    </row>
    <row r="33" spans="1:11" ht="33.75">
      <c r="A33" s="115" t="s">
        <v>223</v>
      </c>
      <c r="B33" s="77" t="s">
        <v>177</v>
      </c>
      <c r="C33" s="77" t="s">
        <v>64</v>
      </c>
      <c r="D33" s="79" t="s">
        <v>199</v>
      </c>
      <c r="E33" s="79" t="s">
        <v>54</v>
      </c>
      <c r="F33" s="79"/>
      <c r="G33" s="79"/>
      <c r="H33" s="104"/>
      <c r="I33" s="107">
        <f t="shared" si="3"/>
        <v>0</v>
      </c>
      <c r="J33" s="107">
        <f t="shared" si="3"/>
        <v>1</v>
      </c>
      <c r="K33" s="107">
        <f t="shared" si="3"/>
        <v>1</v>
      </c>
    </row>
    <row r="34" spans="1:11" ht="22.5">
      <c r="A34" s="115" t="s">
        <v>118</v>
      </c>
      <c r="B34" s="77" t="s">
        <v>177</v>
      </c>
      <c r="C34" s="77" t="s">
        <v>64</v>
      </c>
      <c r="D34" s="79" t="s">
        <v>199</v>
      </c>
      <c r="E34" s="79" t="s">
        <v>54</v>
      </c>
      <c r="F34" s="79" t="s">
        <v>179</v>
      </c>
      <c r="G34" s="79" t="s">
        <v>119</v>
      </c>
      <c r="H34" s="104"/>
      <c r="I34" s="107">
        <f t="shared" si="3"/>
        <v>0</v>
      </c>
      <c r="J34" s="107">
        <f t="shared" si="3"/>
        <v>1</v>
      </c>
      <c r="K34" s="107">
        <f t="shared" si="3"/>
        <v>1</v>
      </c>
    </row>
    <row r="35" spans="1:11" ht="33.75">
      <c r="A35" s="115" t="s">
        <v>224</v>
      </c>
      <c r="B35" s="77" t="s">
        <v>177</v>
      </c>
      <c r="C35" s="77" t="s">
        <v>64</v>
      </c>
      <c r="D35" s="79" t="s">
        <v>199</v>
      </c>
      <c r="E35" s="79" t="s">
        <v>54</v>
      </c>
      <c r="F35" s="79" t="s">
        <v>179</v>
      </c>
      <c r="G35" s="79" t="s">
        <v>202</v>
      </c>
      <c r="H35" s="104"/>
      <c r="I35" s="107">
        <f t="shared" si="3"/>
        <v>0</v>
      </c>
      <c r="J35" s="107">
        <f t="shared" si="3"/>
        <v>1</v>
      </c>
      <c r="K35" s="107">
        <f t="shared" si="3"/>
        <v>1</v>
      </c>
    </row>
    <row r="36" spans="1:11">
      <c r="A36" s="115" t="s">
        <v>195</v>
      </c>
      <c r="B36" s="77" t="s">
        <v>177</v>
      </c>
      <c r="C36" s="77" t="s">
        <v>64</v>
      </c>
      <c r="D36" s="79" t="s">
        <v>199</v>
      </c>
      <c r="E36" s="79" t="s">
        <v>54</v>
      </c>
      <c r="F36" s="79" t="s">
        <v>179</v>
      </c>
      <c r="G36" s="79" t="s">
        <v>202</v>
      </c>
      <c r="H36" s="104" t="s">
        <v>196</v>
      </c>
      <c r="I36" s="107">
        <f t="shared" si="3"/>
        <v>0</v>
      </c>
      <c r="J36" s="107">
        <f t="shared" si="3"/>
        <v>1</v>
      </c>
      <c r="K36" s="107">
        <f t="shared" si="3"/>
        <v>1</v>
      </c>
    </row>
    <row r="37" spans="1:11">
      <c r="A37" s="115" t="s">
        <v>203</v>
      </c>
      <c r="B37" s="77" t="s">
        <v>177</v>
      </c>
      <c r="C37" s="77" t="s">
        <v>64</v>
      </c>
      <c r="D37" s="79" t="s">
        <v>199</v>
      </c>
      <c r="E37" s="79" t="s">
        <v>54</v>
      </c>
      <c r="F37" s="79" t="s">
        <v>179</v>
      </c>
      <c r="G37" s="79" t="s">
        <v>202</v>
      </c>
      <c r="H37" s="104" t="s">
        <v>204</v>
      </c>
      <c r="I37" s="107">
        <f>'Приложение 2'!J38</f>
        <v>0</v>
      </c>
      <c r="J37" s="107">
        <f>'Приложение 2'!K38</f>
        <v>1</v>
      </c>
      <c r="K37" s="107">
        <f>'Приложение 2'!L38</f>
        <v>1</v>
      </c>
    </row>
    <row r="38" spans="1:11">
      <c r="A38" s="183" t="s">
        <v>120</v>
      </c>
      <c r="B38" s="114" t="s">
        <v>178</v>
      </c>
      <c r="C38" s="114"/>
      <c r="D38" s="114"/>
      <c r="E38" s="114"/>
      <c r="F38" s="114"/>
      <c r="G38" s="114" t="s">
        <v>46</v>
      </c>
      <c r="H38" s="114" t="s">
        <v>46</v>
      </c>
      <c r="I38" s="116">
        <f t="shared" ref="I38:K42" si="4">I39</f>
        <v>109.3</v>
      </c>
      <c r="J38" s="116">
        <f t="shared" si="4"/>
        <v>114.4</v>
      </c>
      <c r="K38" s="116">
        <f>K39</f>
        <v>118.7</v>
      </c>
    </row>
    <row r="39" spans="1:11" ht="25.5">
      <c r="A39" s="132" t="s">
        <v>121</v>
      </c>
      <c r="B39" s="79" t="s">
        <v>178</v>
      </c>
      <c r="C39" s="79" t="s">
        <v>190</v>
      </c>
      <c r="D39" s="79"/>
      <c r="E39" s="79"/>
      <c r="F39" s="79"/>
      <c r="G39" s="79"/>
      <c r="H39" s="104"/>
      <c r="I39" s="107">
        <f>I40</f>
        <v>109.3</v>
      </c>
      <c r="J39" s="107">
        <f t="shared" si="4"/>
        <v>114.4</v>
      </c>
      <c r="K39" s="107">
        <f t="shared" si="4"/>
        <v>118.7</v>
      </c>
    </row>
    <row r="40" spans="1:11" ht="33.75">
      <c r="A40" s="62" t="s">
        <v>43</v>
      </c>
      <c r="B40" s="79" t="s">
        <v>178</v>
      </c>
      <c r="C40" s="79" t="s">
        <v>190</v>
      </c>
      <c r="D40" s="79" t="s">
        <v>4</v>
      </c>
      <c r="E40" s="79"/>
      <c r="F40" s="79"/>
      <c r="G40" s="79"/>
      <c r="H40" s="104"/>
      <c r="I40" s="107">
        <f>I41</f>
        <v>109.3</v>
      </c>
      <c r="J40" s="107">
        <f t="shared" si="4"/>
        <v>114.4</v>
      </c>
      <c r="K40" s="107">
        <f t="shared" si="4"/>
        <v>118.7</v>
      </c>
    </row>
    <row r="41" spans="1:11" ht="33.75">
      <c r="A41" s="118" t="s">
        <v>8</v>
      </c>
      <c r="B41" s="79" t="s">
        <v>178</v>
      </c>
      <c r="C41" s="79" t="s">
        <v>190</v>
      </c>
      <c r="D41" s="79" t="s">
        <v>4</v>
      </c>
      <c r="E41" s="79" t="s">
        <v>56</v>
      </c>
      <c r="F41" s="79"/>
      <c r="G41" s="79"/>
      <c r="H41" s="104"/>
      <c r="I41" s="107">
        <f>I42</f>
        <v>109.3</v>
      </c>
      <c r="J41" s="107">
        <f t="shared" si="4"/>
        <v>114.4</v>
      </c>
      <c r="K41" s="107">
        <f t="shared" si="4"/>
        <v>118.7</v>
      </c>
    </row>
    <row r="42" spans="1:11" ht="45">
      <c r="A42" s="118" t="s">
        <v>122</v>
      </c>
      <c r="B42" s="79" t="s">
        <v>178</v>
      </c>
      <c r="C42" s="79" t="s">
        <v>190</v>
      </c>
      <c r="D42" s="79" t="s">
        <v>4</v>
      </c>
      <c r="E42" s="79" t="s">
        <v>56</v>
      </c>
      <c r="F42" s="79" t="s">
        <v>178</v>
      </c>
      <c r="G42" s="79"/>
      <c r="H42" s="104"/>
      <c r="I42" s="107">
        <f>I43</f>
        <v>109.3</v>
      </c>
      <c r="J42" s="107">
        <f t="shared" si="4"/>
        <v>114.4</v>
      </c>
      <c r="K42" s="107">
        <f t="shared" si="4"/>
        <v>118.7</v>
      </c>
    </row>
    <row r="43" spans="1:11" ht="56.25">
      <c r="A43" s="113" t="s">
        <v>251</v>
      </c>
      <c r="B43" s="79" t="s">
        <v>178</v>
      </c>
      <c r="C43" s="79" t="s">
        <v>190</v>
      </c>
      <c r="D43" s="79" t="s">
        <v>4</v>
      </c>
      <c r="E43" s="79" t="s">
        <v>56</v>
      </c>
      <c r="F43" s="79" t="s">
        <v>178</v>
      </c>
      <c r="G43" s="129" t="s">
        <v>123</v>
      </c>
      <c r="H43" s="104"/>
      <c r="I43" s="107">
        <f>I44+I46</f>
        <v>109.3</v>
      </c>
      <c r="J43" s="107">
        <f>J44+J46</f>
        <v>114.4</v>
      </c>
      <c r="K43" s="107">
        <f>K44+K46</f>
        <v>118.7</v>
      </c>
    </row>
    <row r="44" spans="1:11" ht="67.5">
      <c r="A44" s="125" t="s">
        <v>180</v>
      </c>
      <c r="B44" s="79" t="s">
        <v>178</v>
      </c>
      <c r="C44" s="79" t="s">
        <v>190</v>
      </c>
      <c r="D44" s="79" t="s">
        <v>4</v>
      </c>
      <c r="E44" s="79" t="s">
        <v>56</v>
      </c>
      <c r="F44" s="79" t="s">
        <v>178</v>
      </c>
      <c r="G44" s="129" t="s">
        <v>123</v>
      </c>
      <c r="H44" s="104" t="s">
        <v>181</v>
      </c>
      <c r="I44" s="107">
        <f>I45</f>
        <v>101.5</v>
      </c>
      <c r="J44" s="107">
        <f>J45</f>
        <v>106.2</v>
      </c>
      <c r="K44" s="107">
        <f>K45</f>
        <v>110.3</v>
      </c>
    </row>
    <row r="45" spans="1:11" ht="22.5">
      <c r="A45" s="125" t="s">
        <v>182</v>
      </c>
      <c r="B45" s="79" t="s">
        <v>178</v>
      </c>
      <c r="C45" s="79" t="s">
        <v>190</v>
      </c>
      <c r="D45" s="79" t="s">
        <v>4</v>
      </c>
      <c r="E45" s="79" t="s">
        <v>56</v>
      </c>
      <c r="F45" s="79" t="s">
        <v>178</v>
      </c>
      <c r="G45" s="129" t="s">
        <v>123</v>
      </c>
      <c r="H45" s="104" t="s">
        <v>183</v>
      </c>
      <c r="I45" s="107">
        <f>'Приложение 2'!J46</f>
        <v>101.5</v>
      </c>
      <c r="J45" s="107">
        <f>'Приложение 2'!K46</f>
        <v>106.2</v>
      </c>
      <c r="K45" s="107">
        <f>'Приложение 2'!L46</f>
        <v>110.3</v>
      </c>
    </row>
    <row r="46" spans="1:11" ht="33.75">
      <c r="A46" s="76" t="s">
        <v>186</v>
      </c>
      <c r="B46" s="79" t="s">
        <v>178</v>
      </c>
      <c r="C46" s="79" t="s">
        <v>190</v>
      </c>
      <c r="D46" s="79" t="s">
        <v>4</v>
      </c>
      <c r="E46" s="79" t="s">
        <v>56</v>
      </c>
      <c r="F46" s="79" t="s">
        <v>178</v>
      </c>
      <c r="G46" s="129" t="s">
        <v>123</v>
      </c>
      <c r="H46" s="104" t="s">
        <v>187</v>
      </c>
      <c r="I46" s="107">
        <f>I47</f>
        <v>7.8</v>
      </c>
      <c r="J46" s="107">
        <f>J47</f>
        <v>8.1999999999999993</v>
      </c>
      <c r="K46" s="107">
        <f>K47</f>
        <v>8.4</v>
      </c>
    </row>
    <row r="47" spans="1:11" ht="33.75">
      <c r="A47" s="125" t="s">
        <v>188</v>
      </c>
      <c r="B47" s="79" t="s">
        <v>178</v>
      </c>
      <c r="C47" s="79" t="s">
        <v>190</v>
      </c>
      <c r="D47" s="79" t="s">
        <v>4</v>
      </c>
      <c r="E47" s="79" t="s">
        <v>56</v>
      </c>
      <c r="F47" s="79" t="s">
        <v>178</v>
      </c>
      <c r="G47" s="129" t="s">
        <v>123</v>
      </c>
      <c r="H47" s="104" t="s">
        <v>189</v>
      </c>
      <c r="I47" s="107">
        <f>'Приложение 2'!J48</f>
        <v>7.8</v>
      </c>
      <c r="J47" s="107">
        <f>'Приложение 2'!K48</f>
        <v>8.1999999999999993</v>
      </c>
      <c r="K47" s="107">
        <f>'Приложение 2'!L48</f>
        <v>8.4</v>
      </c>
    </row>
    <row r="48" spans="1:11">
      <c r="A48" s="117" t="s">
        <v>205</v>
      </c>
      <c r="B48" s="79" t="s">
        <v>185</v>
      </c>
      <c r="C48" s="79"/>
      <c r="D48" s="79"/>
      <c r="E48" s="79"/>
      <c r="F48" s="79"/>
      <c r="G48" s="79" t="s">
        <v>46</v>
      </c>
      <c r="H48" s="104" t="s">
        <v>46</v>
      </c>
      <c r="I48" s="116">
        <f>I49</f>
        <v>150</v>
      </c>
      <c r="J48" s="116">
        <f>J49</f>
        <v>150</v>
      </c>
      <c r="K48" s="116">
        <f>K49</f>
        <v>150</v>
      </c>
    </row>
    <row r="49" spans="1:11" ht="15">
      <c r="A49" s="161" t="s">
        <v>124</v>
      </c>
      <c r="B49" s="114" t="s">
        <v>185</v>
      </c>
      <c r="C49" s="79" t="s">
        <v>125</v>
      </c>
      <c r="D49" s="79"/>
      <c r="E49" s="79"/>
      <c r="F49" s="79"/>
      <c r="G49" s="78"/>
      <c r="H49" s="104"/>
      <c r="I49" s="107">
        <f>I51</f>
        <v>150</v>
      </c>
      <c r="J49" s="107">
        <f>J51</f>
        <v>150</v>
      </c>
      <c r="K49" s="107">
        <f>K51</f>
        <v>150</v>
      </c>
    </row>
    <row r="50" spans="1:11" ht="63.75">
      <c r="A50" s="169" t="s">
        <v>225</v>
      </c>
      <c r="B50" s="114" t="s">
        <v>185</v>
      </c>
      <c r="C50" s="79" t="s">
        <v>125</v>
      </c>
      <c r="D50" s="79">
        <v>13</v>
      </c>
      <c r="E50" s="79" t="s">
        <v>54</v>
      </c>
      <c r="F50" s="79"/>
      <c r="G50" s="78"/>
      <c r="H50" s="104"/>
      <c r="I50" s="107">
        <f t="shared" ref="I50:J53" si="5">I51</f>
        <v>150</v>
      </c>
      <c r="J50" s="107">
        <f t="shared" si="5"/>
        <v>150</v>
      </c>
      <c r="K50" s="107">
        <f>K51</f>
        <v>150</v>
      </c>
    </row>
    <row r="51" spans="1:11" ht="25.5">
      <c r="A51" s="117" t="s">
        <v>208</v>
      </c>
      <c r="B51" s="114" t="s">
        <v>185</v>
      </c>
      <c r="C51" s="79" t="s">
        <v>125</v>
      </c>
      <c r="D51" s="79">
        <v>13</v>
      </c>
      <c r="E51" s="79" t="s">
        <v>54</v>
      </c>
      <c r="F51" s="79" t="s">
        <v>177</v>
      </c>
      <c r="G51" s="78"/>
      <c r="H51" s="104"/>
      <c r="I51" s="107">
        <f t="shared" si="5"/>
        <v>150</v>
      </c>
      <c r="J51" s="107">
        <f t="shared" si="5"/>
        <v>150</v>
      </c>
      <c r="K51" s="107">
        <f>K52</f>
        <v>150</v>
      </c>
    </row>
    <row r="52" spans="1:11" ht="191.25">
      <c r="A52" s="186" t="s">
        <v>258</v>
      </c>
      <c r="B52" s="114" t="s">
        <v>185</v>
      </c>
      <c r="C52" s="79" t="s">
        <v>125</v>
      </c>
      <c r="D52" s="79">
        <v>13</v>
      </c>
      <c r="E52" s="79" t="s">
        <v>54</v>
      </c>
      <c r="F52" s="79" t="s">
        <v>177</v>
      </c>
      <c r="G52" s="78" t="s">
        <v>257</v>
      </c>
      <c r="H52" s="104"/>
      <c r="I52" s="107">
        <f t="shared" si="5"/>
        <v>150</v>
      </c>
      <c r="J52" s="107">
        <f t="shared" si="5"/>
        <v>150</v>
      </c>
      <c r="K52" s="107">
        <f>K53</f>
        <v>150</v>
      </c>
    </row>
    <row r="53" spans="1:11" ht="33.75">
      <c r="A53" s="76" t="s">
        <v>186</v>
      </c>
      <c r="B53" s="114" t="s">
        <v>185</v>
      </c>
      <c r="C53" s="79" t="s">
        <v>125</v>
      </c>
      <c r="D53" s="79">
        <v>13</v>
      </c>
      <c r="E53" s="79" t="s">
        <v>54</v>
      </c>
      <c r="F53" s="79" t="s">
        <v>177</v>
      </c>
      <c r="G53" s="78" t="s">
        <v>257</v>
      </c>
      <c r="H53" s="104" t="s">
        <v>187</v>
      </c>
      <c r="I53" s="107">
        <f t="shared" si="5"/>
        <v>150</v>
      </c>
      <c r="J53" s="107">
        <f t="shared" si="5"/>
        <v>150</v>
      </c>
      <c r="K53" s="107">
        <f>K54</f>
        <v>150</v>
      </c>
    </row>
    <row r="54" spans="1:11" ht="33.75">
      <c r="A54" s="113" t="s">
        <v>188</v>
      </c>
      <c r="B54" s="114" t="s">
        <v>185</v>
      </c>
      <c r="C54" s="79" t="s">
        <v>125</v>
      </c>
      <c r="D54" s="79">
        <v>13</v>
      </c>
      <c r="E54" s="79" t="s">
        <v>54</v>
      </c>
      <c r="F54" s="79" t="s">
        <v>177</v>
      </c>
      <c r="G54" s="78" t="s">
        <v>257</v>
      </c>
      <c r="H54" s="104" t="s">
        <v>189</v>
      </c>
      <c r="I54" s="107">
        <v>150</v>
      </c>
      <c r="J54" s="107">
        <v>150</v>
      </c>
      <c r="K54" s="107">
        <v>150</v>
      </c>
    </row>
    <row r="55" spans="1:11">
      <c r="A55" s="76" t="s">
        <v>134</v>
      </c>
      <c r="B55" s="114" t="s">
        <v>200</v>
      </c>
      <c r="C55" s="79"/>
      <c r="D55" s="79"/>
      <c r="E55" s="79"/>
      <c r="F55" s="79"/>
      <c r="G55" s="78"/>
      <c r="H55" s="104"/>
      <c r="I55" s="107">
        <f>I56</f>
        <v>3094.87</v>
      </c>
      <c r="J55" s="107">
        <f>J56</f>
        <v>13.7</v>
      </c>
      <c r="K55" s="107">
        <f>K56</f>
        <v>20.2</v>
      </c>
    </row>
    <row r="56" spans="1:11">
      <c r="A56" s="76" t="s">
        <v>126</v>
      </c>
      <c r="B56" s="114" t="s">
        <v>200</v>
      </c>
      <c r="C56" s="79" t="s">
        <v>190</v>
      </c>
      <c r="D56" s="79"/>
      <c r="E56" s="79"/>
      <c r="F56" s="79"/>
      <c r="G56" s="78"/>
      <c r="H56" s="104"/>
      <c r="I56" s="107">
        <f t="shared" ref="I56:K57" si="6">I57</f>
        <v>3094.87</v>
      </c>
      <c r="J56" s="107">
        <f t="shared" si="6"/>
        <v>13.7</v>
      </c>
      <c r="K56" s="107">
        <f t="shared" si="6"/>
        <v>20.2</v>
      </c>
    </row>
    <row r="57" spans="1:11" ht="22.5">
      <c r="A57" s="115" t="s">
        <v>117</v>
      </c>
      <c r="B57" s="114" t="s">
        <v>200</v>
      </c>
      <c r="C57" s="79" t="s">
        <v>190</v>
      </c>
      <c r="D57" s="79" t="s">
        <v>199</v>
      </c>
      <c r="E57" s="79"/>
      <c r="F57" s="79"/>
      <c r="G57" s="78"/>
      <c r="H57" s="104"/>
      <c r="I57" s="107">
        <f t="shared" si="6"/>
        <v>3094.87</v>
      </c>
      <c r="J57" s="107">
        <f t="shared" si="6"/>
        <v>13.7</v>
      </c>
      <c r="K57" s="107">
        <f t="shared" si="6"/>
        <v>20.2</v>
      </c>
    </row>
    <row r="58" spans="1:11" ht="33.75">
      <c r="A58" s="115" t="s">
        <v>223</v>
      </c>
      <c r="B58" s="114" t="s">
        <v>200</v>
      </c>
      <c r="C58" s="79" t="s">
        <v>190</v>
      </c>
      <c r="D58" s="79" t="s">
        <v>199</v>
      </c>
      <c r="E58" s="79" t="s">
        <v>54</v>
      </c>
      <c r="F58" s="79"/>
      <c r="G58" s="78"/>
      <c r="H58" s="104"/>
      <c r="I58" s="107">
        <f>I59+I62</f>
        <v>3094.87</v>
      </c>
      <c r="J58" s="107">
        <f>J59+J62</f>
        <v>13.7</v>
      </c>
      <c r="K58" s="107">
        <f>K59+K62</f>
        <v>20.2</v>
      </c>
    </row>
    <row r="59" spans="1:11">
      <c r="A59" s="76" t="s">
        <v>127</v>
      </c>
      <c r="B59" s="114" t="s">
        <v>200</v>
      </c>
      <c r="C59" s="79" t="s">
        <v>190</v>
      </c>
      <c r="D59" s="79" t="s">
        <v>199</v>
      </c>
      <c r="E59" s="79" t="s">
        <v>54</v>
      </c>
      <c r="F59" s="79" t="s">
        <v>179</v>
      </c>
      <c r="G59" s="78" t="s">
        <v>128</v>
      </c>
      <c r="H59" s="104"/>
      <c r="I59" s="107">
        <f t="shared" ref="I59:K60" si="7">I60</f>
        <v>85</v>
      </c>
      <c r="J59" s="107">
        <f>J60</f>
        <v>3.7</v>
      </c>
      <c r="K59" s="107">
        <f t="shared" si="7"/>
        <v>10</v>
      </c>
    </row>
    <row r="60" spans="1:11" ht="33.75">
      <c r="A60" s="76" t="s">
        <v>186</v>
      </c>
      <c r="B60" s="114" t="s">
        <v>200</v>
      </c>
      <c r="C60" s="79" t="s">
        <v>190</v>
      </c>
      <c r="D60" s="79" t="s">
        <v>199</v>
      </c>
      <c r="E60" s="79" t="s">
        <v>54</v>
      </c>
      <c r="F60" s="79" t="s">
        <v>179</v>
      </c>
      <c r="G60" s="78" t="s">
        <v>128</v>
      </c>
      <c r="H60" s="104" t="s">
        <v>187</v>
      </c>
      <c r="I60" s="107">
        <f t="shared" si="7"/>
        <v>85</v>
      </c>
      <c r="J60" s="107">
        <f t="shared" si="7"/>
        <v>3.7</v>
      </c>
      <c r="K60" s="107">
        <f t="shared" si="7"/>
        <v>10</v>
      </c>
    </row>
    <row r="61" spans="1:11" ht="33.75">
      <c r="A61" s="113" t="s">
        <v>188</v>
      </c>
      <c r="B61" s="114" t="s">
        <v>200</v>
      </c>
      <c r="C61" s="79" t="s">
        <v>190</v>
      </c>
      <c r="D61" s="79" t="s">
        <v>199</v>
      </c>
      <c r="E61" s="79" t="s">
        <v>54</v>
      </c>
      <c r="F61" s="79" t="s">
        <v>179</v>
      </c>
      <c r="G61" s="78" t="s">
        <v>128</v>
      </c>
      <c r="H61" s="104" t="s">
        <v>189</v>
      </c>
      <c r="I61" s="107">
        <f>'Приложение 2'!J62</f>
        <v>85</v>
      </c>
      <c r="J61" s="107">
        <f>'Приложение 2'!K62</f>
        <v>3.7</v>
      </c>
      <c r="K61" s="107">
        <f>'Приложение 2'!L62</f>
        <v>10</v>
      </c>
    </row>
    <row r="62" spans="1:11">
      <c r="A62" s="76" t="s">
        <v>129</v>
      </c>
      <c r="B62" s="114" t="s">
        <v>200</v>
      </c>
      <c r="C62" s="79" t="s">
        <v>190</v>
      </c>
      <c r="D62" s="79" t="s">
        <v>199</v>
      </c>
      <c r="E62" s="79" t="s">
        <v>54</v>
      </c>
      <c r="F62" s="79" t="s">
        <v>179</v>
      </c>
      <c r="G62" s="78" t="s">
        <v>130</v>
      </c>
      <c r="H62" s="104"/>
      <c r="I62" s="108">
        <f t="shared" ref="I62:K63" si="8">I63</f>
        <v>3009.87</v>
      </c>
      <c r="J62" s="108">
        <f t="shared" si="8"/>
        <v>10</v>
      </c>
      <c r="K62" s="108">
        <f t="shared" si="8"/>
        <v>10.199999999999999</v>
      </c>
    </row>
    <row r="63" spans="1:11" ht="33.75">
      <c r="A63" s="76" t="s">
        <v>186</v>
      </c>
      <c r="B63" s="114" t="s">
        <v>200</v>
      </c>
      <c r="C63" s="79" t="s">
        <v>190</v>
      </c>
      <c r="D63" s="79" t="s">
        <v>199</v>
      </c>
      <c r="E63" s="79" t="s">
        <v>54</v>
      </c>
      <c r="F63" s="79" t="s">
        <v>179</v>
      </c>
      <c r="G63" s="78" t="s">
        <v>130</v>
      </c>
      <c r="H63" s="104" t="s">
        <v>187</v>
      </c>
      <c r="I63" s="108">
        <f t="shared" si="8"/>
        <v>3009.87</v>
      </c>
      <c r="J63" s="108">
        <f t="shared" si="8"/>
        <v>10</v>
      </c>
      <c r="K63" s="108">
        <f t="shared" si="8"/>
        <v>10.199999999999999</v>
      </c>
    </row>
    <row r="64" spans="1:11" ht="33.75">
      <c r="A64" s="113" t="s">
        <v>188</v>
      </c>
      <c r="B64" s="114" t="s">
        <v>200</v>
      </c>
      <c r="C64" s="79" t="s">
        <v>190</v>
      </c>
      <c r="D64" s="79" t="s">
        <v>199</v>
      </c>
      <c r="E64" s="79" t="s">
        <v>54</v>
      </c>
      <c r="F64" s="79" t="s">
        <v>179</v>
      </c>
      <c r="G64" s="78" t="s">
        <v>130</v>
      </c>
      <c r="H64" s="104" t="s">
        <v>189</v>
      </c>
      <c r="I64" s="108">
        <f>'Приложение 2'!J65</f>
        <v>3009.87</v>
      </c>
      <c r="J64" s="108">
        <f>'Приложение 2'!K65</f>
        <v>10</v>
      </c>
      <c r="K64" s="108">
        <f>'Приложение 2'!L65</f>
        <v>10.199999999999999</v>
      </c>
    </row>
    <row r="65" spans="1:11">
      <c r="A65" s="117" t="s">
        <v>210</v>
      </c>
      <c r="B65" s="79" t="s">
        <v>63</v>
      </c>
      <c r="C65" s="79"/>
      <c r="D65" s="79"/>
      <c r="E65" s="79"/>
      <c r="F65" s="79"/>
      <c r="G65" s="79" t="s">
        <v>46</v>
      </c>
      <c r="H65" s="104" t="s">
        <v>46</v>
      </c>
      <c r="I65" s="116">
        <f t="shared" ref="I65:K70" si="9">I66</f>
        <v>211</v>
      </c>
      <c r="J65" s="116">
        <f t="shared" si="9"/>
        <v>222.5</v>
      </c>
      <c r="K65" s="116">
        <f t="shared" si="9"/>
        <v>231.5</v>
      </c>
    </row>
    <row r="66" spans="1:11">
      <c r="A66" s="117" t="s">
        <v>211</v>
      </c>
      <c r="B66" s="79">
        <v>10</v>
      </c>
      <c r="C66" s="79" t="s">
        <v>131</v>
      </c>
      <c r="D66" s="79"/>
      <c r="E66" s="79"/>
      <c r="F66" s="79"/>
      <c r="G66" s="79"/>
      <c r="H66" s="104"/>
      <c r="I66" s="116">
        <f t="shared" si="9"/>
        <v>211</v>
      </c>
      <c r="J66" s="116">
        <f t="shared" si="9"/>
        <v>222.5</v>
      </c>
      <c r="K66" s="116">
        <f t="shared" si="9"/>
        <v>231.5</v>
      </c>
    </row>
    <row r="67" spans="1:11" ht="22.5">
      <c r="A67" s="115" t="s">
        <v>117</v>
      </c>
      <c r="B67" s="79">
        <v>10</v>
      </c>
      <c r="C67" s="79" t="s">
        <v>131</v>
      </c>
      <c r="D67" s="79">
        <v>89</v>
      </c>
      <c r="E67" s="79"/>
      <c r="F67" s="79"/>
      <c r="G67" s="79"/>
      <c r="H67" s="104"/>
      <c r="I67" s="116">
        <f t="shared" si="9"/>
        <v>211</v>
      </c>
      <c r="J67" s="116">
        <f t="shared" si="9"/>
        <v>222.5</v>
      </c>
      <c r="K67" s="116">
        <f t="shared" si="9"/>
        <v>231.5</v>
      </c>
    </row>
    <row r="68" spans="1:11" ht="33.75">
      <c r="A68" s="115" t="s">
        <v>223</v>
      </c>
      <c r="B68" s="79">
        <v>10</v>
      </c>
      <c r="C68" s="79" t="s">
        <v>131</v>
      </c>
      <c r="D68" s="79">
        <v>89</v>
      </c>
      <c r="E68" s="79">
        <v>1</v>
      </c>
      <c r="F68" s="79"/>
      <c r="G68" s="79"/>
      <c r="H68" s="104"/>
      <c r="I68" s="116">
        <f t="shared" si="9"/>
        <v>211</v>
      </c>
      <c r="J68" s="116">
        <f t="shared" si="9"/>
        <v>222.5</v>
      </c>
      <c r="K68" s="116">
        <f t="shared" si="9"/>
        <v>231.5</v>
      </c>
    </row>
    <row r="69" spans="1:11" ht="22.5">
      <c r="A69" s="118" t="s">
        <v>212</v>
      </c>
      <c r="B69" s="79">
        <v>10</v>
      </c>
      <c r="C69" s="79" t="s">
        <v>131</v>
      </c>
      <c r="D69" s="79">
        <v>89</v>
      </c>
      <c r="E69" s="79">
        <v>1</v>
      </c>
      <c r="F69" s="79" t="s">
        <v>179</v>
      </c>
      <c r="G69" s="79" t="s">
        <v>1</v>
      </c>
      <c r="H69" s="104"/>
      <c r="I69" s="116">
        <f t="shared" si="9"/>
        <v>211</v>
      </c>
      <c r="J69" s="116">
        <f t="shared" si="9"/>
        <v>222.5</v>
      </c>
      <c r="K69" s="116">
        <f t="shared" si="9"/>
        <v>231.5</v>
      </c>
    </row>
    <row r="70" spans="1:11" ht="22.5">
      <c r="A70" s="113" t="s">
        <v>132</v>
      </c>
      <c r="B70" s="79">
        <v>10</v>
      </c>
      <c r="C70" s="79" t="s">
        <v>131</v>
      </c>
      <c r="D70" s="79">
        <v>89</v>
      </c>
      <c r="E70" s="79">
        <v>1</v>
      </c>
      <c r="F70" s="79" t="s">
        <v>179</v>
      </c>
      <c r="G70" s="79" t="s">
        <v>1</v>
      </c>
      <c r="H70" s="104" t="s">
        <v>207</v>
      </c>
      <c r="I70" s="116">
        <f t="shared" si="9"/>
        <v>211</v>
      </c>
      <c r="J70" s="116">
        <f t="shared" si="9"/>
        <v>222.5</v>
      </c>
      <c r="K70" s="116">
        <f t="shared" si="9"/>
        <v>231.5</v>
      </c>
    </row>
    <row r="71" spans="1:11" ht="21.75">
      <c r="A71" s="119" t="s">
        <v>2</v>
      </c>
      <c r="B71" s="79">
        <v>10</v>
      </c>
      <c r="C71" s="79" t="s">
        <v>131</v>
      </c>
      <c r="D71" s="79">
        <v>89</v>
      </c>
      <c r="E71" s="79">
        <v>1</v>
      </c>
      <c r="F71" s="79" t="s">
        <v>179</v>
      </c>
      <c r="G71" s="79" t="s">
        <v>1</v>
      </c>
      <c r="H71" s="104" t="s">
        <v>3</v>
      </c>
      <c r="I71" s="116">
        <f>'Приложение 2'!J72</f>
        <v>211</v>
      </c>
      <c r="J71" s="116">
        <f>'Приложение 2'!K72</f>
        <v>222.5</v>
      </c>
      <c r="K71" s="116">
        <f>'Приложение 2'!L72</f>
        <v>231.5</v>
      </c>
    </row>
    <row r="72" spans="1:11" ht="25.5">
      <c r="A72" s="170" t="s">
        <v>5</v>
      </c>
      <c r="B72" s="114">
        <v>13</v>
      </c>
      <c r="C72" s="114"/>
      <c r="D72" s="114"/>
      <c r="E72" s="114"/>
      <c r="F72" s="114"/>
      <c r="G72" s="79"/>
      <c r="H72" s="106"/>
      <c r="I72" s="184">
        <f t="shared" ref="I72:K77" si="10">I73</f>
        <v>0</v>
      </c>
      <c r="J72" s="184">
        <f t="shared" si="10"/>
        <v>1</v>
      </c>
      <c r="K72" s="184">
        <f t="shared" si="10"/>
        <v>1</v>
      </c>
    </row>
    <row r="73" spans="1:11" ht="23.25" thickBot="1">
      <c r="A73" s="136" t="s">
        <v>226</v>
      </c>
      <c r="B73" s="114">
        <v>13</v>
      </c>
      <c r="C73" s="114" t="s">
        <v>177</v>
      </c>
      <c r="D73" s="114"/>
      <c r="E73" s="114"/>
      <c r="F73" s="114"/>
      <c r="G73" s="79"/>
      <c r="H73" s="106"/>
      <c r="I73" s="108">
        <f t="shared" si="10"/>
        <v>0</v>
      </c>
      <c r="J73" s="108">
        <f t="shared" si="10"/>
        <v>1</v>
      </c>
      <c r="K73" s="108">
        <f t="shared" si="10"/>
        <v>1</v>
      </c>
    </row>
    <row r="74" spans="1:11" ht="33.75">
      <c r="A74" s="62" t="s">
        <v>43</v>
      </c>
      <c r="B74" s="114">
        <v>13</v>
      </c>
      <c r="C74" s="114" t="s">
        <v>131</v>
      </c>
      <c r="D74" s="121" t="s">
        <v>4</v>
      </c>
      <c r="E74" s="121"/>
      <c r="F74" s="114"/>
      <c r="G74" s="79"/>
      <c r="H74" s="106"/>
      <c r="I74" s="108">
        <f t="shared" si="10"/>
        <v>0</v>
      </c>
      <c r="J74" s="108">
        <f t="shared" si="10"/>
        <v>1</v>
      </c>
      <c r="K74" s="108">
        <f t="shared" si="10"/>
        <v>1</v>
      </c>
    </row>
    <row r="75" spans="1:11" ht="22.5">
      <c r="A75" s="62" t="s">
        <v>213</v>
      </c>
      <c r="B75" s="114">
        <v>13</v>
      </c>
      <c r="C75" s="114" t="s">
        <v>131</v>
      </c>
      <c r="D75" s="121" t="s">
        <v>4</v>
      </c>
      <c r="E75" s="121" t="s">
        <v>54</v>
      </c>
      <c r="F75" s="114"/>
      <c r="G75" s="79"/>
      <c r="H75" s="106"/>
      <c r="I75" s="108">
        <f>I76</f>
        <v>0</v>
      </c>
      <c r="J75" s="108">
        <f t="shared" si="10"/>
        <v>1</v>
      </c>
      <c r="K75" s="108">
        <f t="shared" si="10"/>
        <v>1</v>
      </c>
    </row>
    <row r="76" spans="1:11" ht="25.5">
      <c r="A76" s="122" t="s">
        <v>0</v>
      </c>
      <c r="B76" s="114">
        <v>13</v>
      </c>
      <c r="C76" s="114" t="s">
        <v>131</v>
      </c>
      <c r="D76" s="121" t="s">
        <v>4</v>
      </c>
      <c r="E76" s="121" t="s">
        <v>54</v>
      </c>
      <c r="F76" s="114" t="s">
        <v>178</v>
      </c>
      <c r="G76" s="104">
        <v>41240</v>
      </c>
      <c r="H76" s="104"/>
      <c r="I76" s="108">
        <f t="shared" si="10"/>
        <v>0</v>
      </c>
      <c r="J76" s="108">
        <f t="shared" si="10"/>
        <v>1</v>
      </c>
      <c r="K76" s="108">
        <f t="shared" si="10"/>
        <v>1</v>
      </c>
    </row>
    <row r="77" spans="1:11" ht="23.25" thickBot="1">
      <c r="A77" s="136" t="s">
        <v>5</v>
      </c>
      <c r="B77" s="114">
        <v>13</v>
      </c>
      <c r="C77" s="114" t="s">
        <v>131</v>
      </c>
      <c r="D77" s="121" t="s">
        <v>4</v>
      </c>
      <c r="E77" s="121" t="s">
        <v>54</v>
      </c>
      <c r="F77" s="114" t="s">
        <v>178</v>
      </c>
      <c r="G77" s="104">
        <v>41240</v>
      </c>
      <c r="H77" s="104" t="s">
        <v>6</v>
      </c>
      <c r="I77" s="108">
        <f t="shared" si="10"/>
        <v>0</v>
      </c>
      <c r="J77" s="108">
        <f t="shared" si="10"/>
        <v>1</v>
      </c>
      <c r="K77" s="108">
        <f t="shared" si="10"/>
        <v>1</v>
      </c>
    </row>
    <row r="78" spans="1:11">
      <c r="A78" s="170" t="s">
        <v>7</v>
      </c>
      <c r="B78" s="114">
        <v>13</v>
      </c>
      <c r="C78" s="114" t="s">
        <v>131</v>
      </c>
      <c r="D78" s="121" t="s">
        <v>4</v>
      </c>
      <c r="E78" s="121" t="s">
        <v>54</v>
      </c>
      <c r="F78" s="114" t="s">
        <v>178</v>
      </c>
      <c r="G78" s="104">
        <v>41240</v>
      </c>
      <c r="H78" s="104">
        <v>730</v>
      </c>
      <c r="I78" s="108">
        <f>'Приложение 2'!J79</f>
        <v>0</v>
      </c>
      <c r="J78" s="108">
        <f>'Приложение 2'!K79</f>
        <v>1</v>
      </c>
      <c r="K78" s="108">
        <f>'Приложение 2'!L79</f>
        <v>1</v>
      </c>
    </row>
    <row r="79" spans="1:11">
      <c r="A79" s="124" t="s">
        <v>133</v>
      </c>
      <c r="B79" s="79" t="s">
        <v>10</v>
      </c>
      <c r="C79" s="79" t="s">
        <v>10</v>
      </c>
      <c r="D79" s="79"/>
      <c r="E79" s="79"/>
      <c r="F79" s="114"/>
      <c r="G79" s="104"/>
      <c r="H79" s="104"/>
      <c r="I79" s="108">
        <f>I80</f>
        <v>0</v>
      </c>
      <c r="J79" s="184">
        <f t="shared" ref="J79:K81" si="11">J80</f>
        <v>34</v>
      </c>
      <c r="K79" s="184">
        <f t="shared" si="11"/>
        <v>66</v>
      </c>
    </row>
    <row r="80" spans="1:11" ht="33.75">
      <c r="A80" s="62" t="s">
        <v>43</v>
      </c>
      <c r="B80" s="79" t="s">
        <v>10</v>
      </c>
      <c r="C80" s="79" t="s">
        <v>10</v>
      </c>
      <c r="D80" s="79" t="s">
        <v>4</v>
      </c>
      <c r="E80" s="79"/>
      <c r="F80" s="114"/>
      <c r="G80" s="104"/>
      <c r="H80" s="104"/>
      <c r="I80" s="108">
        <f>I81</f>
        <v>0</v>
      </c>
      <c r="J80" s="108">
        <f t="shared" si="11"/>
        <v>34</v>
      </c>
      <c r="K80" s="108">
        <f t="shared" si="11"/>
        <v>66</v>
      </c>
    </row>
    <row r="81" spans="1:11" ht="22.5">
      <c r="A81" s="62" t="s">
        <v>213</v>
      </c>
      <c r="B81" s="79" t="s">
        <v>10</v>
      </c>
      <c r="C81" s="79" t="s">
        <v>10</v>
      </c>
      <c r="D81" s="79" t="s">
        <v>4</v>
      </c>
      <c r="E81" s="79" t="s">
        <v>54</v>
      </c>
      <c r="F81" s="114"/>
      <c r="G81" s="104"/>
      <c r="H81" s="104"/>
      <c r="I81" s="108">
        <f>I82</f>
        <v>0</v>
      </c>
      <c r="J81" s="108">
        <f t="shared" si="11"/>
        <v>34</v>
      </c>
      <c r="K81" s="108">
        <f t="shared" si="11"/>
        <v>66</v>
      </c>
    </row>
    <row r="82" spans="1:11">
      <c r="A82" s="176" t="s">
        <v>133</v>
      </c>
      <c r="B82" s="79" t="s">
        <v>10</v>
      </c>
      <c r="C82" s="79" t="s">
        <v>10</v>
      </c>
      <c r="D82" s="79" t="s">
        <v>4</v>
      </c>
      <c r="E82" s="79" t="s">
        <v>54</v>
      </c>
      <c r="F82" s="79" t="s">
        <v>177</v>
      </c>
      <c r="G82" s="79" t="s">
        <v>11</v>
      </c>
      <c r="H82" s="104"/>
      <c r="I82" s="116">
        <f>I83</f>
        <v>0</v>
      </c>
      <c r="J82" s="116">
        <f>J83</f>
        <v>34</v>
      </c>
      <c r="K82" s="116">
        <f>K83</f>
        <v>66</v>
      </c>
    </row>
    <row r="83" spans="1:11">
      <c r="A83" s="118" t="s">
        <v>195</v>
      </c>
      <c r="B83" s="79" t="s">
        <v>10</v>
      </c>
      <c r="C83" s="79" t="s">
        <v>10</v>
      </c>
      <c r="D83" s="79" t="s">
        <v>4</v>
      </c>
      <c r="E83" s="79" t="s">
        <v>54</v>
      </c>
      <c r="F83" s="79" t="s">
        <v>177</v>
      </c>
      <c r="G83" s="79" t="s">
        <v>11</v>
      </c>
      <c r="H83" s="106" t="s">
        <v>196</v>
      </c>
      <c r="I83" s="116">
        <v>0</v>
      </c>
      <c r="J83" s="116">
        <f>J84</f>
        <v>34</v>
      </c>
      <c r="K83" s="116">
        <f>K84</f>
        <v>66</v>
      </c>
    </row>
    <row r="84" spans="1:11">
      <c r="A84" s="76" t="s">
        <v>203</v>
      </c>
      <c r="B84" s="79" t="s">
        <v>10</v>
      </c>
      <c r="C84" s="79" t="s">
        <v>10</v>
      </c>
      <c r="D84" s="79" t="s">
        <v>4</v>
      </c>
      <c r="E84" s="79" t="s">
        <v>54</v>
      </c>
      <c r="F84" s="79" t="s">
        <v>177</v>
      </c>
      <c r="G84" s="79" t="s">
        <v>11</v>
      </c>
      <c r="H84" s="106" t="s">
        <v>204</v>
      </c>
      <c r="I84" s="116">
        <f>'Приложение 2'!J85</f>
        <v>0</v>
      </c>
      <c r="J84" s="116">
        <f>'Приложение 2'!K85</f>
        <v>34</v>
      </c>
      <c r="K84" s="116">
        <f>'Приложение 2'!L85</f>
        <v>66</v>
      </c>
    </row>
    <row r="85" spans="1:11">
      <c r="A85" s="125"/>
      <c r="B85" s="79"/>
      <c r="C85" s="79"/>
      <c r="D85" s="79"/>
      <c r="E85" s="79"/>
      <c r="F85" s="114"/>
      <c r="G85" s="114"/>
      <c r="H85" s="106"/>
      <c r="I85" s="116"/>
      <c r="J85" s="116"/>
      <c r="K85" s="116"/>
    </row>
    <row r="86" spans="1:11">
      <c r="A86" s="125"/>
      <c r="B86" s="79"/>
      <c r="C86" s="79"/>
      <c r="D86" s="79"/>
      <c r="E86" s="79"/>
      <c r="F86" s="114"/>
      <c r="G86" s="114"/>
      <c r="H86" s="106"/>
      <c r="I86" s="116"/>
      <c r="J86" s="116"/>
      <c r="K86" s="116"/>
    </row>
    <row r="87" spans="1:11">
      <c r="A87" s="113"/>
      <c r="B87" s="79"/>
      <c r="C87" s="79"/>
      <c r="D87" s="79"/>
      <c r="E87" s="79"/>
      <c r="F87" s="114"/>
      <c r="G87" s="114"/>
      <c r="H87" s="106"/>
      <c r="I87" s="116"/>
      <c r="J87" s="116"/>
      <c r="K87" s="116"/>
    </row>
  </sheetData>
  <autoFilter ref="A6:K84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87 A8 A82:A83 A19 G65:H81 B8:E9 B72:E73 A79 B79:F81 B74:C78 B82:H87 F72:F78 F8:H20 D10:E20 A21:A26 A29 A76 A46 B38:H64 A63:A64 A10:A15 A65:F71 A43 B10:C14 B21:H30 A48:A61 A31:A39 D31:H37">
    <cfRule type="expression" dxfId="58" priority="1" stopIfTrue="1">
      <formula>$C8=""</formula>
    </cfRule>
    <cfRule type="expression" dxfId="57" priority="2" stopIfTrue="1">
      <formula>$G8&lt;&gt;""</formula>
    </cfRule>
  </conditionalFormatting>
  <conditionalFormatting sqref="A40 A80 D74:E78 A74">
    <cfRule type="expression" dxfId="56" priority="3" stopIfTrue="1">
      <formula>$C40=""</formula>
    </cfRule>
    <cfRule type="expression" dxfId="55" priority="4" stopIfTrue="1">
      <formula>$D40&lt;&gt;""</formula>
    </cfRule>
  </conditionalFormatting>
  <conditionalFormatting sqref="A84 A27 A62 A16:A17 A81 A75">
    <cfRule type="expression" dxfId="54" priority="5" stopIfTrue="1">
      <formula>$C16=""</formula>
    </cfRule>
    <cfRule type="expression" dxfId="53" priority="6" stopIfTrue="1">
      <formula>$F16&lt;&gt;""</formula>
    </cfRule>
  </conditionalFormatting>
  <conditionalFormatting sqref="A18">
    <cfRule type="expression" dxfId="52" priority="7" stopIfTrue="1">
      <formula>$H18=""</formula>
    </cfRule>
    <cfRule type="expression" dxfId="51" priority="8" stopIfTrue="1">
      <formula>#REF!&lt;&gt;""</formula>
    </cfRule>
    <cfRule type="expression" dxfId="50" priority="9" stopIfTrue="1">
      <formula>AND(#REF!="",$H18&lt;&gt;"")</formula>
    </cfRule>
  </conditionalFormatting>
  <conditionalFormatting sqref="B16:C20">
    <cfRule type="expression" dxfId="49" priority="10" stopIfTrue="1">
      <formula>$H16=""</formula>
    </cfRule>
    <cfRule type="expression" dxfId="48" priority="11" stopIfTrue="1">
      <formula>#REF!&lt;&gt;""</formula>
    </cfRule>
    <cfRule type="expression" dxfId="47" priority="12" stopIfTrue="1">
      <formula>AND(#REF!="",$H16&lt;&gt;"")</formula>
    </cfRule>
  </conditionalFormatting>
  <conditionalFormatting sqref="A72 A78">
    <cfRule type="expression" dxfId="46" priority="13" stopIfTrue="1">
      <formula>$G72=""</formula>
    </cfRule>
    <cfRule type="expression" dxfId="45" priority="14" stopIfTrue="1">
      <formula>#REF!&lt;&gt;""</formula>
    </cfRule>
    <cfRule type="expression" dxfId="44" priority="15" stopIfTrue="1">
      <formula>AND($H72="",$G72&lt;&gt;"")</formula>
    </cfRule>
  </conditionalFormatting>
  <conditionalFormatting sqref="B31:C37">
    <cfRule type="expression" dxfId="43" priority="16" stopIfTrue="1">
      <formula>$H31=""</formula>
    </cfRule>
    <cfRule type="expression" dxfId="42" priority="17" stopIfTrue="1">
      <formula>#REF!&lt;&gt;""</formula>
    </cfRule>
    <cfRule type="expression" dxfId="41" priority="18" stopIfTrue="1">
      <formula>AND($M31="",$H31&lt;&gt;"")</formula>
    </cfRule>
  </conditionalFormatting>
  <conditionalFormatting sqref="B15:C15">
    <cfRule type="expression" dxfId="40" priority="25" stopIfTrue="1">
      <formula>$H15=""</formula>
    </cfRule>
    <cfRule type="expression" dxfId="39" priority="26" stopIfTrue="1">
      <formula>#REF!&lt;&gt;""</formula>
    </cfRule>
    <cfRule type="expression" dxfId="38" priority="27" stopIfTrue="1">
      <formula>AND(#REF!="",$H15&lt;&gt;"")</formula>
    </cfRule>
  </conditionalFormatting>
  <conditionalFormatting sqref="A41:A42">
    <cfRule type="expression" dxfId="37" priority="28" stopIfTrue="1">
      <formula>#REF!=""</formula>
    </cfRule>
    <cfRule type="expression" dxfId="36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05"/>
  <sheetViews>
    <sheetView view="pageBreakPreview" zoomScaleSheetLayoutView="100" workbookViewId="0">
      <selection activeCell="J7" sqref="J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46</v>
      </c>
      <c r="B1" s="2" t="s">
        <v>46</v>
      </c>
      <c r="C1" s="2" t="s">
        <v>46</v>
      </c>
      <c r="D1" s="2" t="s">
        <v>46</v>
      </c>
      <c r="E1" s="2" t="s">
        <v>46</v>
      </c>
      <c r="F1" s="2" t="s">
        <v>46</v>
      </c>
      <c r="G1" s="2" t="s">
        <v>46</v>
      </c>
      <c r="H1" s="2" t="s">
        <v>46</v>
      </c>
      <c r="I1" s="196" t="s">
        <v>279</v>
      </c>
      <c r="J1" s="197"/>
      <c r="K1" s="197"/>
      <c r="L1" s="197"/>
    </row>
    <row r="2" spans="1:12" ht="129.75" customHeight="1">
      <c r="A2" s="198" t="s">
        <v>272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</row>
    <row r="3" spans="1:12" ht="15" customHeight="1">
      <c r="A3" s="3" t="s">
        <v>46</v>
      </c>
      <c r="B3" s="3" t="s">
        <v>46</v>
      </c>
      <c r="C3" s="3" t="s">
        <v>46</v>
      </c>
      <c r="D3" s="3" t="s">
        <v>46</v>
      </c>
      <c r="E3" s="3" t="s">
        <v>46</v>
      </c>
      <c r="F3" s="3" t="s">
        <v>46</v>
      </c>
      <c r="G3" s="3" t="s">
        <v>46</v>
      </c>
      <c r="H3" s="3" t="s">
        <v>46</v>
      </c>
      <c r="I3" s="199" t="s">
        <v>47</v>
      </c>
      <c r="J3" s="199"/>
      <c r="K3" s="199"/>
      <c r="L3" s="199"/>
    </row>
    <row r="4" spans="1:12" ht="19.5" customHeight="1">
      <c r="A4" s="200" t="s">
        <v>48</v>
      </c>
      <c r="B4" s="200" t="s">
        <v>51</v>
      </c>
      <c r="C4" s="200"/>
      <c r="D4" s="200"/>
      <c r="E4" s="200"/>
      <c r="F4" s="200" t="s">
        <v>68</v>
      </c>
      <c r="G4" s="200" t="s">
        <v>49</v>
      </c>
      <c r="H4" s="200" t="s">
        <v>50</v>
      </c>
      <c r="I4" s="200" t="s">
        <v>67</v>
      </c>
      <c r="J4" s="200" t="s">
        <v>53</v>
      </c>
      <c r="K4" s="200"/>
      <c r="L4" s="200"/>
    </row>
    <row r="5" spans="1:12" ht="14.85" customHeight="1">
      <c r="A5" s="200" t="s">
        <v>46</v>
      </c>
      <c r="B5" s="200" t="s">
        <v>46</v>
      </c>
      <c r="C5" s="200"/>
      <c r="D5" s="200"/>
      <c r="E5" s="200"/>
      <c r="F5" s="200" t="s">
        <v>46</v>
      </c>
      <c r="G5" s="200" t="s">
        <v>46</v>
      </c>
      <c r="H5" s="200" t="s">
        <v>46</v>
      </c>
      <c r="I5" s="200" t="s">
        <v>46</v>
      </c>
      <c r="J5" s="23" t="s">
        <v>174</v>
      </c>
      <c r="K5" s="23" t="s">
        <v>175</v>
      </c>
      <c r="L5" s="23" t="s">
        <v>253</v>
      </c>
    </row>
    <row r="6" spans="1:12" ht="13.7" customHeight="1">
      <c r="A6" s="6" t="s">
        <v>54</v>
      </c>
      <c r="B6" s="6" t="s">
        <v>55</v>
      </c>
      <c r="C6" s="6" t="s">
        <v>56</v>
      </c>
      <c r="D6" s="6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66</v>
      </c>
    </row>
    <row r="7" spans="1:12" ht="13.7" customHeight="1">
      <c r="A7" s="126" t="s">
        <v>65</v>
      </c>
      <c r="B7" s="127"/>
      <c r="C7" s="127"/>
      <c r="D7" s="127"/>
      <c r="E7" s="127" t="s">
        <v>46</v>
      </c>
      <c r="F7" s="127"/>
      <c r="G7" s="127"/>
      <c r="H7" s="127"/>
      <c r="I7" s="103" t="s">
        <v>46</v>
      </c>
      <c r="J7" s="112">
        <f>J8</f>
        <v>4908.17</v>
      </c>
      <c r="K7" s="112">
        <f>K8</f>
        <v>1474.6</v>
      </c>
      <c r="L7" s="112">
        <f>L8</f>
        <v>1440.5</v>
      </c>
    </row>
    <row r="8" spans="1:12" ht="60">
      <c r="A8" s="177" t="s">
        <v>229</v>
      </c>
      <c r="B8" s="79"/>
      <c r="C8" s="79"/>
      <c r="D8" s="79"/>
      <c r="E8" s="78"/>
      <c r="F8" s="104"/>
      <c r="G8" s="104"/>
      <c r="H8" s="79"/>
      <c r="I8" s="104"/>
      <c r="J8" s="112">
        <f>J9+J17+J45+J53+J80</f>
        <v>4908.17</v>
      </c>
      <c r="K8" s="112">
        <f>K9+K17+K45+K53+K80</f>
        <v>1474.6</v>
      </c>
      <c r="L8" s="112">
        <f>L9+L17+L45+L53+L80</f>
        <v>1440.5</v>
      </c>
    </row>
    <row r="9" spans="1:12" ht="56.25">
      <c r="A9" s="178" t="s">
        <v>225</v>
      </c>
      <c r="B9" s="79">
        <v>13</v>
      </c>
      <c r="C9" s="79"/>
      <c r="D9" s="79"/>
      <c r="E9" s="78"/>
      <c r="F9" s="104"/>
      <c r="G9" s="104"/>
      <c r="H9" s="79"/>
      <c r="I9" s="104"/>
      <c r="J9" s="107">
        <f>J10</f>
        <v>150</v>
      </c>
      <c r="K9" s="107">
        <f>K10</f>
        <v>150</v>
      </c>
      <c r="L9" s="107">
        <f>L10</f>
        <v>150</v>
      </c>
    </row>
    <row r="10" spans="1:12" ht="25.5">
      <c r="A10" s="117" t="s">
        <v>208</v>
      </c>
      <c r="B10" s="79">
        <v>13</v>
      </c>
      <c r="C10" s="79">
        <v>0</v>
      </c>
      <c r="D10" s="79" t="s">
        <v>177</v>
      </c>
      <c r="E10" s="78"/>
      <c r="F10" s="104"/>
      <c r="G10" s="104"/>
      <c r="H10" s="79"/>
      <c r="I10" s="104"/>
      <c r="J10" s="107">
        <f t="shared" ref="J10:L15" si="0">J11</f>
        <v>150</v>
      </c>
      <c r="K10" s="107">
        <f t="shared" si="0"/>
        <v>150</v>
      </c>
      <c r="L10" s="107">
        <f t="shared" si="0"/>
        <v>150</v>
      </c>
    </row>
    <row r="11" spans="1:12" ht="202.5">
      <c r="A11" s="186" t="s">
        <v>258</v>
      </c>
      <c r="B11" s="79">
        <v>13</v>
      </c>
      <c r="C11" s="79">
        <v>0</v>
      </c>
      <c r="D11" s="79" t="s">
        <v>177</v>
      </c>
      <c r="E11" s="78" t="s">
        <v>209</v>
      </c>
      <c r="F11" s="104"/>
      <c r="G11" s="104"/>
      <c r="H11" s="79"/>
      <c r="I11" s="104"/>
      <c r="J11" s="107">
        <f t="shared" si="0"/>
        <v>150</v>
      </c>
      <c r="K11" s="107">
        <f t="shared" si="0"/>
        <v>150</v>
      </c>
      <c r="L11" s="107">
        <f t="shared" si="0"/>
        <v>150</v>
      </c>
    </row>
    <row r="12" spans="1:12" ht="33.75">
      <c r="A12" s="76" t="s">
        <v>186</v>
      </c>
      <c r="B12" s="79">
        <v>13</v>
      </c>
      <c r="C12" s="79">
        <v>0</v>
      </c>
      <c r="D12" s="79" t="s">
        <v>177</v>
      </c>
      <c r="E12" s="78" t="s">
        <v>209</v>
      </c>
      <c r="F12" s="104" t="s">
        <v>187</v>
      </c>
      <c r="G12" s="104"/>
      <c r="H12" s="79"/>
      <c r="I12" s="104"/>
      <c r="J12" s="107">
        <f t="shared" si="0"/>
        <v>150</v>
      </c>
      <c r="K12" s="107">
        <f t="shared" si="0"/>
        <v>150</v>
      </c>
      <c r="L12" s="107">
        <f t="shared" si="0"/>
        <v>150</v>
      </c>
    </row>
    <row r="13" spans="1:12" ht="33.75">
      <c r="A13" s="113" t="s">
        <v>188</v>
      </c>
      <c r="B13" s="79">
        <v>13</v>
      </c>
      <c r="C13" s="79">
        <v>0</v>
      </c>
      <c r="D13" s="79" t="s">
        <v>177</v>
      </c>
      <c r="E13" s="78" t="s">
        <v>209</v>
      </c>
      <c r="F13" s="104" t="s">
        <v>189</v>
      </c>
      <c r="G13" s="104"/>
      <c r="H13" s="79"/>
      <c r="I13" s="104"/>
      <c r="J13" s="107">
        <f>J14</f>
        <v>150</v>
      </c>
      <c r="K13" s="107">
        <f t="shared" si="0"/>
        <v>150</v>
      </c>
      <c r="L13" s="107">
        <f t="shared" si="0"/>
        <v>150</v>
      </c>
    </row>
    <row r="14" spans="1:12">
      <c r="A14" s="117" t="s">
        <v>205</v>
      </c>
      <c r="B14" s="79">
        <v>13</v>
      </c>
      <c r="C14" s="79">
        <v>0</v>
      </c>
      <c r="D14" s="79" t="s">
        <v>177</v>
      </c>
      <c r="E14" s="78" t="s">
        <v>209</v>
      </c>
      <c r="F14" s="104" t="s">
        <v>189</v>
      </c>
      <c r="G14" s="104" t="s">
        <v>185</v>
      </c>
      <c r="H14" s="79"/>
      <c r="I14" s="104"/>
      <c r="J14" s="107">
        <f>J15</f>
        <v>150</v>
      </c>
      <c r="K14" s="107">
        <f t="shared" si="0"/>
        <v>150</v>
      </c>
      <c r="L14" s="107">
        <f t="shared" si="0"/>
        <v>150</v>
      </c>
    </row>
    <row r="15" spans="1:12">
      <c r="A15" s="128" t="s">
        <v>124</v>
      </c>
      <c r="B15" s="79">
        <v>13</v>
      </c>
      <c r="C15" s="79">
        <v>0</v>
      </c>
      <c r="D15" s="79" t="s">
        <v>177</v>
      </c>
      <c r="E15" s="78" t="s">
        <v>209</v>
      </c>
      <c r="F15" s="104" t="s">
        <v>189</v>
      </c>
      <c r="G15" s="104" t="s">
        <v>185</v>
      </c>
      <c r="H15" s="79" t="s">
        <v>206</v>
      </c>
      <c r="I15" s="104"/>
      <c r="J15" s="107">
        <f>J16</f>
        <v>150</v>
      </c>
      <c r="K15" s="107">
        <f t="shared" si="0"/>
        <v>150</v>
      </c>
      <c r="L15" s="107">
        <f t="shared" si="0"/>
        <v>150</v>
      </c>
    </row>
    <row r="16" spans="1:12" ht="45">
      <c r="A16" s="118" t="s">
        <v>229</v>
      </c>
      <c r="B16" s="79">
        <v>13</v>
      </c>
      <c r="C16" s="79">
        <v>0</v>
      </c>
      <c r="D16" s="79" t="s">
        <v>177</v>
      </c>
      <c r="E16" s="78" t="s">
        <v>209</v>
      </c>
      <c r="F16" s="104" t="s">
        <v>189</v>
      </c>
      <c r="G16" s="104" t="s">
        <v>185</v>
      </c>
      <c r="H16" s="79" t="s">
        <v>206</v>
      </c>
      <c r="I16" s="104" t="s">
        <v>216</v>
      </c>
      <c r="J16" s="116">
        <f>'Приложение 2'!J55</f>
        <v>150</v>
      </c>
      <c r="K16" s="116">
        <f>'Приложение 2'!K55</f>
        <v>150</v>
      </c>
      <c r="L16" s="116">
        <f>'Приложение 2'!L55</f>
        <v>150</v>
      </c>
    </row>
    <row r="17" spans="1:12" ht="45">
      <c r="A17" s="62" t="s">
        <v>43</v>
      </c>
      <c r="B17" s="79" t="s">
        <v>4</v>
      </c>
      <c r="C17" s="79"/>
      <c r="D17" s="79"/>
      <c r="E17" s="79"/>
      <c r="F17" s="104"/>
      <c r="G17" s="77"/>
      <c r="H17" s="77"/>
      <c r="I17" s="104"/>
      <c r="J17" s="107">
        <f>J18+J32</f>
        <v>109.3</v>
      </c>
      <c r="K17" s="107">
        <f>K18+K32</f>
        <v>149.4</v>
      </c>
      <c r="L17" s="107">
        <f>L18+L32</f>
        <v>185.7</v>
      </c>
    </row>
    <row r="18" spans="1:12" ht="22.5">
      <c r="A18" s="62" t="s">
        <v>213</v>
      </c>
      <c r="B18" s="79" t="s">
        <v>4</v>
      </c>
      <c r="C18" s="79" t="s">
        <v>54</v>
      </c>
      <c r="D18" s="79"/>
      <c r="E18" s="79"/>
      <c r="F18" s="106"/>
      <c r="G18" s="79"/>
      <c r="H18" s="106"/>
      <c r="I18" s="104"/>
      <c r="J18" s="107">
        <f>J19+J26</f>
        <v>0</v>
      </c>
      <c r="K18" s="107">
        <f>K19+K26</f>
        <v>35</v>
      </c>
      <c r="L18" s="107">
        <f>L19+L26</f>
        <v>67</v>
      </c>
    </row>
    <row r="19" spans="1:12" ht="45">
      <c r="A19" s="164" t="s">
        <v>214</v>
      </c>
      <c r="B19" s="79" t="s">
        <v>4</v>
      </c>
      <c r="C19" s="79" t="s">
        <v>54</v>
      </c>
      <c r="D19" s="79" t="s">
        <v>177</v>
      </c>
      <c r="E19" s="79"/>
      <c r="F19" s="106"/>
      <c r="G19" s="79"/>
      <c r="H19" s="106"/>
      <c r="I19" s="104"/>
      <c r="J19" s="107">
        <f t="shared" ref="J19:L24" si="1">J20</f>
        <v>0</v>
      </c>
      <c r="K19" s="107">
        <f t="shared" si="1"/>
        <v>34</v>
      </c>
      <c r="L19" s="107">
        <f t="shared" si="1"/>
        <v>66</v>
      </c>
    </row>
    <row r="20" spans="1:12">
      <c r="A20" s="152" t="s">
        <v>133</v>
      </c>
      <c r="B20" s="79" t="s">
        <v>4</v>
      </c>
      <c r="C20" s="79" t="s">
        <v>54</v>
      </c>
      <c r="D20" s="79" t="s">
        <v>177</v>
      </c>
      <c r="E20" s="79" t="s">
        <v>11</v>
      </c>
      <c r="F20" s="106"/>
      <c r="G20" s="79"/>
      <c r="H20" s="106"/>
      <c r="I20" s="104"/>
      <c r="J20" s="107">
        <f t="shared" si="1"/>
        <v>0</v>
      </c>
      <c r="K20" s="107">
        <f t="shared" si="1"/>
        <v>34</v>
      </c>
      <c r="L20" s="107">
        <f t="shared" si="1"/>
        <v>66</v>
      </c>
    </row>
    <row r="21" spans="1:12">
      <c r="A21" s="139" t="s">
        <v>195</v>
      </c>
      <c r="B21" s="79" t="s">
        <v>4</v>
      </c>
      <c r="C21" s="79" t="s">
        <v>54</v>
      </c>
      <c r="D21" s="79" t="s">
        <v>177</v>
      </c>
      <c r="E21" s="79" t="s">
        <v>11</v>
      </c>
      <c r="F21" s="106" t="s">
        <v>196</v>
      </c>
      <c r="G21" s="79"/>
      <c r="H21" s="106"/>
      <c r="I21" s="130"/>
      <c r="J21" s="153">
        <f t="shared" si="1"/>
        <v>0</v>
      </c>
      <c r="K21" s="153">
        <f>K22</f>
        <v>34</v>
      </c>
      <c r="L21" s="153">
        <f>L22</f>
        <v>66</v>
      </c>
    </row>
    <row r="22" spans="1:12">
      <c r="A22" s="76" t="s">
        <v>203</v>
      </c>
      <c r="B22" s="79" t="s">
        <v>4</v>
      </c>
      <c r="C22" s="79" t="s">
        <v>54</v>
      </c>
      <c r="D22" s="79" t="s">
        <v>177</v>
      </c>
      <c r="E22" s="79" t="s">
        <v>11</v>
      </c>
      <c r="F22" s="106" t="s">
        <v>204</v>
      </c>
      <c r="G22" s="79"/>
      <c r="H22" s="106"/>
      <c r="I22" s="130"/>
      <c r="J22" s="153">
        <f t="shared" si="1"/>
        <v>0</v>
      </c>
      <c r="K22" s="153">
        <f t="shared" si="1"/>
        <v>34</v>
      </c>
      <c r="L22" s="153">
        <f t="shared" si="1"/>
        <v>66</v>
      </c>
    </row>
    <row r="23" spans="1:12">
      <c r="A23" s="123" t="s">
        <v>9</v>
      </c>
      <c r="B23" s="79" t="s">
        <v>4</v>
      </c>
      <c r="C23" s="79" t="s">
        <v>54</v>
      </c>
      <c r="D23" s="79" t="s">
        <v>177</v>
      </c>
      <c r="E23" s="79" t="s">
        <v>11</v>
      </c>
      <c r="F23" s="106" t="s">
        <v>204</v>
      </c>
      <c r="G23" s="79" t="s">
        <v>10</v>
      </c>
      <c r="H23" s="106"/>
      <c r="I23" s="104"/>
      <c r="J23" s="154">
        <f t="shared" si="1"/>
        <v>0</v>
      </c>
      <c r="K23" s="154">
        <f t="shared" si="1"/>
        <v>34</v>
      </c>
      <c r="L23" s="154">
        <f t="shared" si="1"/>
        <v>66</v>
      </c>
    </row>
    <row r="24" spans="1:12">
      <c r="A24" s="123" t="s">
        <v>9</v>
      </c>
      <c r="B24" s="79" t="s">
        <v>4</v>
      </c>
      <c r="C24" s="79" t="s">
        <v>54</v>
      </c>
      <c r="D24" s="79" t="s">
        <v>177</v>
      </c>
      <c r="E24" s="79" t="s">
        <v>11</v>
      </c>
      <c r="F24" s="106" t="s">
        <v>204</v>
      </c>
      <c r="G24" s="79" t="s">
        <v>10</v>
      </c>
      <c r="H24" s="106" t="s">
        <v>10</v>
      </c>
      <c r="I24" s="130"/>
      <c r="J24" s="107">
        <f t="shared" si="1"/>
        <v>0</v>
      </c>
      <c r="K24" s="107">
        <f t="shared" si="1"/>
        <v>34</v>
      </c>
      <c r="L24" s="107">
        <f t="shared" si="1"/>
        <v>66</v>
      </c>
    </row>
    <row r="25" spans="1:12" ht="45">
      <c r="A25" s="118" t="s">
        <v>229</v>
      </c>
      <c r="B25" s="79" t="s">
        <v>4</v>
      </c>
      <c r="C25" s="79" t="s">
        <v>54</v>
      </c>
      <c r="D25" s="79" t="s">
        <v>177</v>
      </c>
      <c r="E25" s="79" t="s">
        <v>11</v>
      </c>
      <c r="F25" s="106" t="s">
        <v>204</v>
      </c>
      <c r="G25" s="79" t="s">
        <v>10</v>
      </c>
      <c r="H25" s="106" t="s">
        <v>10</v>
      </c>
      <c r="I25" s="104" t="s">
        <v>216</v>
      </c>
      <c r="J25" s="107">
        <f>'Приложение 3'!I84</f>
        <v>0</v>
      </c>
      <c r="K25" s="107">
        <f>'Приложение 3'!J84</f>
        <v>34</v>
      </c>
      <c r="L25" s="107">
        <f>'Приложение 3'!K84</f>
        <v>66</v>
      </c>
    </row>
    <row r="26" spans="1:12" ht="28.5" customHeight="1">
      <c r="A26" s="122" t="s">
        <v>0</v>
      </c>
      <c r="B26" s="79" t="s">
        <v>4</v>
      </c>
      <c r="C26" s="79" t="s">
        <v>54</v>
      </c>
      <c r="D26" s="114" t="s">
        <v>178</v>
      </c>
      <c r="E26" s="104">
        <v>41240</v>
      </c>
      <c r="F26" s="106"/>
      <c r="G26" s="79"/>
      <c r="H26" s="106"/>
      <c r="I26" s="104"/>
      <c r="J26" s="107">
        <f>J27</f>
        <v>0</v>
      </c>
      <c r="K26" s="107">
        <f t="shared" ref="K26:L30" si="2">K27</f>
        <v>1</v>
      </c>
      <c r="L26" s="107">
        <f t="shared" si="2"/>
        <v>1</v>
      </c>
    </row>
    <row r="27" spans="1:12" ht="23.25" thickBot="1">
      <c r="A27" s="136" t="s">
        <v>5</v>
      </c>
      <c r="B27" s="79" t="s">
        <v>4</v>
      </c>
      <c r="C27" s="79" t="s">
        <v>54</v>
      </c>
      <c r="D27" s="114" t="s">
        <v>178</v>
      </c>
      <c r="E27" s="104">
        <v>41240</v>
      </c>
      <c r="F27" s="106" t="s">
        <v>6</v>
      </c>
      <c r="G27" s="79"/>
      <c r="H27" s="106"/>
      <c r="I27" s="104"/>
      <c r="J27" s="107">
        <f>J28</f>
        <v>0</v>
      </c>
      <c r="K27" s="107">
        <f t="shared" si="2"/>
        <v>1</v>
      </c>
      <c r="L27" s="107">
        <f t="shared" si="2"/>
        <v>1</v>
      </c>
    </row>
    <row r="28" spans="1:12" ht="25.5">
      <c r="A28" s="170" t="s">
        <v>7</v>
      </c>
      <c r="B28" s="79" t="s">
        <v>4</v>
      </c>
      <c r="C28" s="79" t="s">
        <v>54</v>
      </c>
      <c r="D28" s="114" t="s">
        <v>178</v>
      </c>
      <c r="E28" s="104">
        <v>41240</v>
      </c>
      <c r="F28" s="104">
        <v>730</v>
      </c>
      <c r="G28" s="79"/>
      <c r="H28" s="106"/>
      <c r="I28" s="104"/>
      <c r="J28" s="107">
        <f>J29</f>
        <v>0</v>
      </c>
      <c r="K28" s="107">
        <f t="shared" si="2"/>
        <v>1</v>
      </c>
      <c r="L28" s="107">
        <f t="shared" si="2"/>
        <v>1</v>
      </c>
    </row>
    <row r="29" spans="1:12" ht="25.5">
      <c r="A29" s="170" t="s">
        <v>5</v>
      </c>
      <c r="B29" s="79" t="s">
        <v>4</v>
      </c>
      <c r="C29" s="79" t="s">
        <v>54</v>
      </c>
      <c r="D29" s="114" t="s">
        <v>178</v>
      </c>
      <c r="E29" s="104">
        <v>41240</v>
      </c>
      <c r="F29" s="104">
        <v>730</v>
      </c>
      <c r="G29" s="79" t="s">
        <v>45</v>
      </c>
      <c r="H29" s="106"/>
      <c r="I29" s="104"/>
      <c r="J29" s="107">
        <f>J30</f>
        <v>0</v>
      </c>
      <c r="K29" s="107">
        <f t="shared" si="2"/>
        <v>1</v>
      </c>
      <c r="L29" s="107">
        <f t="shared" si="2"/>
        <v>1</v>
      </c>
    </row>
    <row r="30" spans="1:12" ht="23.25" thickBot="1">
      <c r="A30" s="136" t="s">
        <v>226</v>
      </c>
      <c r="B30" s="79" t="s">
        <v>4</v>
      </c>
      <c r="C30" s="79" t="s">
        <v>54</v>
      </c>
      <c r="D30" s="114" t="s">
        <v>178</v>
      </c>
      <c r="E30" s="104">
        <v>41240</v>
      </c>
      <c r="F30" s="104">
        <v>730</v>
      </c>
      <c r="G30" s="79" t="s">
        <v>45</v>
      </c>
      <c r="H30" s="106" t="s">
        <v>177</v>
      </c>
      <c r="I30" s="104"/>
      <c r="J30" s="107">
        <f>J31</f>
        <v>0</v>
      </c>
      <c r="K30" s="107">
        <f t="shared" si="2"/>
        <v>1</v>
      </c>
      <c r="L30" s="107">
        <f t="shared" si="2"/>
        <v>1</v>
      </c>
    </row>
    <row r="31" spans="1:12" ht="45">
      <c r="A31" s="118" t="s">
        <v>229</v>
      </c>
      <c r="B31" s="79" t="s">
        <v>4</v>
      </c>
      <c r="C31" s="79" t="s">
        <v>54</v>
      </c>
      <c r="D31" s="114" t="s">
        <v>178</v>
      </c>
      <c r="E31" s="104">
        <v>41240</v>
      </c>
      <c r="F31" s="104">
        <v>730</v>
      </c>
      <c r="G31" s="79" t="s">
        <v>45</v>
      </c>
      <c r="H31" s="106" t="s">
        <v>177</v>
      </c>
      <c r="I31" s="104" t="s">
        <v>216</v>
      </c>
      <c r="J31" s="107">
        <f>'Приложение 2'!J79</f>
        <v>0</v>
      </c>
      <c r="K31" s="107">
        <f>'Приложение 2'!K79</f>
        <v>1</v>
      </c>
      <c r="L31" s="107">
        <f>'Приложение 2'!L79</f>
        <v>1</v>
      </c>
    </row>
    <row r="32" spans="1:12" ht="33.75">
      <c r="A32" s="118" t="s">
        <v>8</v>
      </c>
      <c r="B32" s="79" t="s">
        <v>4</v>
      </c>
      <c r="C32" s="79" t="s">
        <v>56</v>
      </c>
      <c r="D32" s="79"/>
      <c r="E32" s="79"/>
      <c r="F32" s="104"/>
      <c r="G32" s="77"/>
      <c r="H32" s="77"/>
      <c r="I32" s="104"/>
      <c r="J32" s="107">
        <f>J33</f>
        <v>109.3</v>
      </c>
      <c r="K32" s="107">
        <f>K33</f>
        <v>114.4</v>
      </c>
      <c r="L32" s="107">
        <f>L33</f>
        <v>118.7</v>
      </c>
    </row>
    <row r="33" spans="1:12" ht="56.25">
      <c r="A33" s="118" t="s">
        <v>122</v>
      </c>
      <c r="B33" s="79" t="s">
        <v>4</v>
      </c>
      <c r="C33" s="79" t="s">
        <v>56</v>
      </c>
      <c r="D33" s="79" t="s">
        <v>178</v>
      </c>
      <c r="E33" s="79"/>
      <c r="F33" s="104"/>
      <c r="G33" s="77"/>
      <c r="H33" s="77"/>
      <c r="I33" s="104"/>
      <c r="J33" s="107">
        <f t="shared" ref="J33:L34" si="3">J34</f>
        <v>109.3</v>
      </c>
      <c r="K33" s="107">
        <f t="shared" si="3"/>
        <v>114.4</v>
      </c>
      <c r="L33" s="107">
        <f t="shared" si="3"/>
        <v>118.7</v>
      </c>
    </row>
    <row r="34" spans="1:12" ht="56.25">
      <c r="A34" s="113" t="s">
        <v>251</v>
      </c>
      <c r="B34" s="79" t="s">
        <v>4</v>
      </c>
      <c r="C34" s="79" t="s">
        <v>56</v>
      </c>
      <c r="D34" s="79" t="s">
        <v>178</v>
      </c>
      <c r="E34" s="129" t="s">
        <v>123</v>
      </c>
      <c r="F34" s="104"/>
      <c r="G34" s="79"/>
      <c r="H34" s="79"/>
      <c r="I34" s="104"/>
      <c r="J34" s="107">
        <f t="shared" si="3"/>
        <v>109.3</v>
      </c>
      <c r="K34" s="107">
        <f t="shared" si="3"/>
        <v>114.4</v>
      </c>
      <c r="L34" s="107">
        <f t="shared" si="3"/>
        <v>118.7</v>
      </c>
    </row>
    <row r="35" spans="1:12" ht="78.75">
      <c r="A35" s="125" t="s">
        <v>180</v>
      </c>
      <c r="B35" s="79" t="s">
        <v>4</v>
      </c>
      <c r="C35" s="79" t="s">
        <v>56</v>
      </c>
      <c r="D35" s="79" t="s">
        <v>178</v>
      </c>
      <c r="E35" s="129" t="s">
        <v>123</v>
      </c>
      <c r="F35" s="104" t="s">
        <v>181</v>
      </c>
      <c r="G35" s="79"/>
      <c r="H35" s="79"/>
      <c r="I35" s="104"/>
      <c r="J35" s="116">
        <f>J36+J40</f>
        <v>109.3</v>
      </c>
      <c r="K35" s="116">
        <f>K36+K40</f>
        <v>114.4</v>
      </c>
      <c r="L35" s="116">
        <f>L36+L40</f>
        <v>118.7</v>
      </c>
    </row>
    <row r="36" spans="1:12" ht="33.75">
      <c r="A36" s="125" t="s">
        <v>182</v>
      </c>
      <c r="B36" s="79" t="s">
        <v>4</v>
      </c>
      <c r="C36" s="79" t="s">
        <v>56</v>
      </c>
      <c r="D36" s="79" t="s">
        <v>178</v>
      </c>
      <c r="E36" s="129" t="s">
        <v>123</v>
      </c>
      <c r="F36" s="104" t="s">
        <v>183</v>
      </c>
      <c r="G36" s="79"/>
      <c r="H36" s="79"/>
      <c r="I36" s="104"/>
      <c r="J36" s="116">
        <f>J37</f>
        <v>101.5</v>
      </c>
      <c r="K36" s="116">
        <f>K37</f>
        <v>106.2</v>
      </c>
      <c r="L36" s="116">
        <f>L37</f>
        <v>110.3</v>
      </c>
    </row>
    <row r="37" spans="1:12">
      <c r="A37" s="117" t="s">
        <v>120</v>
      </c>
      <c r="B37" s="79" t="s">
        <v>4</v>
      </c>
      <c r="C37" s="79" t="s">
        <v>56</v>
      </c>
      <c r="D37" s="79" t="s">
        <v>178</v>
      </c>
      <c r="E37" s="129" t="s">
        <v>123</v>
      </c>
      <c r="F37" s="104" t="s">
        <v>183</v>
      </c>
      <c r="G37" s="79" t="s">
        <v>178</v>
      </c>
      <c r="H37" s="79"/>
      <c r="I37" s="130"/>
      <c r="J37" s="116">
        <f t="shared" ref="J37:L38" si="4">J38</f>
        <v>101.5</v>
      </c>
      <c r="K37" s="116">
        <f t="shared" si="4"/>
        <v>106.2</v>
      </c>
      <c r="L37" s="116">
        <f t="shared" si="4"/>
        <v>110.3</v>
      </c>
    </row>
    <row r="38" spans="1:12" ht="25.5">
      <c r="A38" s="132" t="s">
        <v>121</v>
      </c>
      <c r="B38" s="79" t="s">
        <v>4</v>
      </c>
      <c r="C38" s="79" t="s">
        <v>56</v>
      </c>
      <c r="D38" s="79" t="s">
        <v>178</v>
      </c>
      <c r="E38" s="129" t="s">
        <v>123</v>
      </c>
      <c r="F38" s="104" t="s">
        <v>183</v>
      </c>
      <c r="G38" s="79" t="s">
        <v>178</v>
      </c>
      <c r="H38" s="79" t="s">
        <v>190</v>
      </c>
      <c r="I38" s="104"/>
      <c r="J38" s="116">
        <f t="shared" si="4"/>
        <v>101.5</v>
      </c>
      <c r="K38" s="116">
        <f t="shared" si="4"/>
        <v>106.2</v>
      </c>
      <c r="L38" s="116">
        <f t="shared" si="4"/>
        <v>110.3</v>
      </c>
    </row>
    <row r="39" spans="1:12" ht="45">
      <c r="A39" s="118" t="s">
        <v>229</v>
      </c>
      <c r="B39" s="79" t="s">
        <v>4</v>
      </c>
      <c r="C39" s="79" t="s">
        <v>56</v>
      </c>
      <c r="D39" s="79" t="s">
        <v>178</v>
      </c>
      <c r="E39" s="129" t="s">
        <v>123</v>
      </c>
      <c r="F39" s="104" t="s">
        <v>183</v>
      </c>
      <c r="G39" s="79" t="s">
        <v>178</v>
      </c>
      <c r="H39" s="79" t="s">
        <v>190</v>
      </c>
      <c r="I39" s="104" t="s">
        <v>216</v>
      </c>
      <c r="J39" s="116">
        <f>'Приложение 2'!J46</f>
        <v>101.5</v>
      </c>
      <c r="K39" s="116">
        <f>'Приложение 2'!K46</f>
        <v>106.2</v>
      </c>
      <c r="L39" s="116">
        <f>'Приложение 2'!L46</f>
        <v>110.3</v>
      </c>
    </row>
    <row r="40" spans="1:12" ht="33.75">
      <c r="A40" s="76" t="s">
        <v>186</v>
      </c>
      <c r="B40" s="79" t="s">
        <v>4</v>
      </c>
      <c r="C40" s="79" t="s">
        <v>56</v>
      </c>
      <c r="D40" s="79" t="s">
        <v>178</v>
      </c>
      <c r="E40" s="129" t="s">
        <v>123</v>
      </c>
      <c r="F40" s="104" t="s">
        <v>187</v>
      </c>
      <c r="G40" s="79"/>
      <c r="H40" s="79"/>
      <c r="I40" s="104"/>
      <c r="J40" s="116">
        <f t="shared" ref="J40:L43" si="5">J41</f>
        <v>7.8</v>
      </c>
      <c r="K40" s="116">
        <f t="shared" si="5"/>
        <v>8.1999999999999993</v>
      </c>
      <c r="L40" s="116">
        <f t="shared" si="5"/>
        <v>8.4</v>
      </c>
    </row>
    <row r="41" spans="1:12" ht="33.75">
      <c r="A41" s="125" t="s">
        <v>188</v>
      </c>
      <c r="B41" s="79" t="s">
        <v>4</v>
      </c>
      <c r="C41" s="79" t="s">
        <v>56</v>
      </c>
      <c r="D41" s="79" t="s">
        <v>178</v>
      </c>
      <c r="E41" s="129" t="s">
        <v>123</v>
      </c>
      <c r="F41" s="104" t="s">
        <v>189</v>
      </c>
      <c r="G41" s="79"/>
      <c r="H41" s="79"/>
      <c r="I41" s="104"/>
      <c r="J41" s="116">
        <f t="shared" si="5"/>
        <v>7.8</v>
      </c>
      <c r="K41" s="116">
        <f t="shared" si="5"/>
        <v>8.1999999999999993</v>
      </c>
      <c r="L41" s="116">
        <f t="shared" si="5"/>
        <v>8.4</v>
      </c>
    </row>
    <row r="42" spans="1:12">
      <c r="A42" s="117" t="s">
        <v>120</v>
      </c>
      <c r="B42" s="79" t="s">
        <v>4</v>
      </c>
      <c r="C42" s="79" t="s">
        <v>56</v>
      </c>
      <c r="D42" s="79" t="s">
        <v>178</v>
      </c>
      <c r="E42" s="129" t="s">
        <v>123</v>
      </c>
      <c r="F42" s="104" t="s">
        <v>189</v>
      </c>
      <c r="G42" s="79" t="s">
        <v>178</v>
      </c>
      <c r="H42" s="79"/>
      <c r="I42" s="104"/>
      <c r="J42" s="107">
        <f>J43</f>
        <v>7.8</v>
      </c>
      <c r="K42" s="107">
        <f t="shared" si="5"/>
        <v>8.1999999999999993</v>
      </c>
      <c r="L42" s="107">
        <f t="shared" si="5"/>
        <v>8.4</v>
      </c>
    </row>
    <row r="43" spans="1:12" ht="25.5">
      <c r="A43" s="132" t="s">
        <v>121</v>
      </c>
      <c r="B43" s="79" t="s">
        <v>4</v>
      </c>
      <c r="C43" s="79" t="s">
        <v>56</v>
      </c>
      <c r="D43" s="79" t="s">
        <v>178</v>
      </c>
      <c r="E43" s="129" t="s">
        <v>123</v>
      </c>
      <c r="F43" s="104" t="s">
        <v>189</v>
      </c>
      <c r="G43" s="79" t="s">
        <v>178</v>
      </c>
      <c r="H43" s="79" t="s">
        <v>190</v>
      </c>
      <c r="I43" s="104"/>
      <c r="J43" s="116">
        <f>J44</f>
        <v>7.8</v>
      </c>
      <c r="K43" s="116">
        <f t="shared" si="5"/>
        <v>8.1999999999999993</v>
      </c>
      <c r="L43" s="116">
        <f t="shared" si="5"/>
        <v>8.4</v>
      </c>
    </row>
    <row r="44" spans="1:12" ht="45">
      <c r="A44" s="118" t="s">
        <v>229</v>
      </c>
      <c r="B44" s="79" t="s">
        <v>4</v>
      </c>
      <c r="C44" s="79" t="s">
        <v>56</v>
      </c>
      <c r="D44" s="79" t="s">
        <v>178</v>
      </c>
      <c r="E44" s="129" t="s">
        <v>123</v>
      </c>
      <c r="F44" s="104" t="s">
        <v>189</v>
      </c>
      <c r="G44" s="79" t="s">
        <v>178</v>
      </c>
      <c r="H44" s="79" t="s">
        <v>190</v>
      </c>
      <c r="I44" s="104" t="s">
        <v>216</v>
      </c>
      <c r="J44" s="116">
        <f>'Приложение 2'!J48</f>
        <v>7.8</v>
      </c>
      <c r="K44" s="116">
        <f>'Приложение 2'!K48</f>
        <v>8.1999999999999993</v>
      </c>
      <c r="L44" s="116">
        <f>'Приложение 2'!L48</f>
        <v>8.4</v>
      </c>
    </row>
    <row r="45" spans="1:12" ht="24">
      <c r="A45" s="159" t="s">
        <v>114</v>
      </c>
      <c r="B45" s="79">
        <v>19</v>
      </c>
      <c r="C45" s="79">
        <v>2</v>
      </c>
      <c r="D45" s="79"/>
      <c r="E45" s="133"/>
      <c r="F45" s="104"/>
      <c r="G45" s="77"/>
      <c r="H45" s="77"/>
      <c r="I45" s="104"/>
      <c r="J45" s="112">
        <f>J46</f>
        <v>0.7</v>
      </c>
      <c r="K45" s="112">
        <f>K46</f>
        <v>0.7</v>
      </c>
      <c r="L45" s="112">
        <f>L46</f>
        <v>0.8</v>
      </c>
    </row>
    <row r="46" spans="1:12" ht="33.75">
      <c r="A46" s="134" t="s">
        <v>191</v>
      </c>
      <c r="B46" s="79">
        <v>19</v>
      </c>
      <c r="C46" s="79">
        <v>2</v>
      </c>
      <c r="D46" s="79" t="s">
        <v>190</v>
      </c>
      <c r="E46" s="133"/>
      <c r="F46" s="104"/>
      <c r="G46" s="77"/>
      <c r="H46" s="77"/>
      <c r="I46" s="135"/>
      <c r="J46" s="116">
        <f t="shared" ref="J46:L51" si="6">J47</f>
        <v>0.7</v>
      </c>
      <c r="K46" s="116">
        <f t="shared" si="6"/>
        <v>0.7</v>
      </c>
      <c r="L46" s="116">
        <f t="shared" si="6"/>
        <v>0.8</v>
      </c>
    </row>
    <row r="47" spans="1:12" ht="108">
      <c r="A47" s="182" t="s">
        <v>250</v>
      </c>
      <c r="B47" s="79">
        <v>19</v>
      </c>
      <c r="C47" s="79">
        <v>2</v>
      </c>
      <c r="D47" s="79" t="s">
        <v>190</v>
      </c>
      <c r="E47" s="78" t="s">
        <v>192</v>
      </c>
      <c r="F47" s="104"/>
      <c r="G47" s="114"/>
      <c r="H47" s="114"/>
      <c r="I47" s="135"/>
      <c r="J47" s="116">
        <f t="shared" si="6"/>
        <v>0.7</v>
      </c>
      <c r="K47" s="116">
        <f t="shared" si="6"/>
        <v>0.7</v>
      </c>
      <c r="L47" s="116">
        <f t="shared" si="6"/>
        <v>0.8</v>
      </c>
    </row>
    <row r="48" spans="1:12" ht="33.75">
      <c r="A48" s="76" t="s">
        <v>186</v>
      </c>
      <c r="B48" s="79">
        <v>19</v>
      </c>
      <c r="C48" s="79">
        <v>2</v>
      </c>
      <c r="D48" s="79" t="s">
        <v>190</v>
      </c>
      <c r="E48" s="78" t="s">
        <v>192</v>
      </c>
      <c r="F48" s="104" t="s">
        <v>187</v>
      </c>
      <c r="G48" s="114"/>
      <c r="H48" s="114"/>
      <c r="I48" s="135"/>
      <c r="J48" s="116">
        <f t="shared" si="6"/>
        <v>0.7</v>
      </c>
      <c r="K48" s="116">
        <f t="shared" si="6"/>
        <v>0.7</v>
      </c>
      <c r="L48" s="116">
        <f>L49</f>
        <v>0.8</v>
      </c>
    </row>
    <row r="49" spans="1:12" ht="34.5" thickBot="1">
      <c r="A49" s="136" t="s">
        <v>188</v>
      </c>
      <c r="B49" s="79">
        <v>19</v>
      </c>
      <c r="C49" s="79">
        <v>2</v>
      </c>
      <c r="D49" s="79" t="s">
        <v>190</v>
      </c>
      <c r="E49" s="78" t="s">
        <v>192</v>
      </c>
      <c r="F49" s="104" t="s">
        <v>189</v>
      </c>
      <c r="G49" s="114"/>
      <c r="H49" s="114"/>
      <c r="I49" s="135"/>
      <c r="J49" s="116">
        <f>J50</f>
        <v>0.7</v>
      </c>
      <c r="K49" s="116">
        <f t="shared" si="6"/>
        <v>0.7</v>
      </c>
      <c r="L49" s="116">
        <f t="shared" si="6"/>
        <v>0.8</v>
      </c>
    </row>
    <row r="50" spans="1:12" ht="15.75">
      <c r="A50" s="137" t="s">
        <v>176</v>
      </c>
      <c r="B50" s="79">
        <v>19</v>
      </c>
      <c r="C50" s="79">
        <v>2</v>
      </c>
      <c r="D50" s="79" t="s">
        <v>190</v>
      </c>
      <c r="E50" s="78" t="s">
        <v>192</v>
      </c>
      <c r="F50" s="104" t="s">
        <v>189</v>
      </c>
      <c r="G50" s="77" t="s">
        <v>177</v>
      </c>
      <c r="H50" s="77"/>
      <c r="I50" s="135"/>
      <c r="J50" s="107">
        <f>J51</f>
        <v>0.7</v>
      </c>
      <c r="K50" s="107">
        <f t="shared" si="6"/>
        <v>0.7</v>
      </c>
      <c r="L50" s="107">
        <f t="shared" si="6"/>
        <v>0.8</v>
      </c>
    </row>
    <row r="51" spans="1:12" ht="56.25">
      <c r="A51" s="138" t="s">
        <v>184</v>
      </c>
      <c r="B51" s="79">
        <v>19</v>
      </c>
      <c r="C51" s="79">
        <v>2</v>
      </c>
      <c r="D51" s="79" t="s">
        <v>190</v>
      </c>
      <c r="E51" s="78" t="s">
        <v>192</v>
      </c>
      <c r="F51" s="104" t="s">
        <v>189</v>
      </c>
      <c r="G51" s="77" t="s">
        <v>177</v>
      </c>
      <c r="H51" s="77" t="s">
        <v>185</v>
      </c>
      <c r="I51" s="135"/>
      <c r="J51" s="116">
        <f>J52</f>
        <v>0.7</v>
      </c>
      <c r="K51" s="116">
        <f t="shared" si="6"/>
        <v>0.7</v>
      </c>
      <c r="L51" s="116">
        <f t="shared" si="6"/>
        <v>0.8</v>
      </c>
    </row>
    <row r="52" spans="1:12" ht="45">
      <c r="A52" s="131" t="s">
        <v>229</v>
      </c>
      <c r="B52" s="79">
        <v>19</v>
      </c>
      <c r="C52" s="79">
        <v>2</v>
      </c>
      <c r="D52" s="79" t="s">
        <v>190</v>
      </c>
      <c r="E52" s="78" t="s">
        <v>192</v>
      </c>
      <c r="F52" s="104" t="s">
        <v>189</v>
      </c>
      <c r="G52" s="77" t="s">
        <v>177</v>
      </c>
      <c r="H52" s="77" t="s">
        <v>185</v>
      </c>
      <c r="I52" s="179" t="s">
        <v>216</v>
      </c>
      <c r="J52" s="116">
        <f>'Приложение 2'!J20</f>
        <v>0.7</v>
      </c>
      <c r="K52" s="116">
        <f>'Приложение 2'!K20</f>
        <v>0.7</v>
      </c>
      <c r="L52" s="116">
        <f>'Приложение 2'!L20</f>
        <v>0.8</v>
      </c>
    </row>
    <row r="53" spans="1:12" ht="53.25">
      <c r="A53" s="141" t="s">
        <v>227</v>
      </c>
      <c r="B53" s="79" t="s">
        <v>12</v>
      </c>
      <c r="C53" s="79"/>
      <c r="D53" s="79"/>
      <c r="E53" s="79" t="s">
        <v>46</v>
      </c>
      <c r="F53" s="104" t="s">
        <v>46</v>
      </c>
      <c r="G53" s="79"/>
      <c r="H53" s="79"/>
      <c r="I53" s="140"/>
      <c r="J53" s="107">
        <f>J54+J73</f>
        <v>1342.3</v>
      </c>
      <c r="K53" s="107">
        <f>K54+K73</f>
        <v>937.3</v>
      </c>
      <c r="L53" s="107">
        <f>L54+L73</f>
        <v>851.3</v>
      </c>
    </row>
    <row r="54" spans="1:12" ht="53.25">
      <c r="A54" s="141" t="s">
        <v>228</v>
      </c>
      <c r="B54" s="142">
        <v>65</v>
      </c>
      <c r="C54" s="142">
        <v>1</v>
      </c>
      <c r="D54" s="142"/>
      <c r="E54" s="143"/>
      <c r="F54" s="144" t="s">
        <v>46</v>
      </c>
      <c r="G54" s="142"/>
      <c r="H54" s="142"/>
      <c r="I54" s="145"/>
      <c r="J54" s="146">
        <f>J55</f>
        <v>932.5</v>
      </c>
      <c r="K54" s="146">
        <f>K55</f>
        <v>627.5</v>
      </c>
      <c r="L54" s="146">
        <f>L55</f>
        <v>541.5</v>
      </c>
    </row>
    <row r="55" spans="1:12" ht="24">
      <c r="A55" s="147" t="s">
        <v>44</v>
      </c>
      <c r="B55" s="79">
        <v>65</v>
      </c>
      <c r="C55" s="79">
        <v>1</v>
      </c>
      <c r="D55" s="79" t="s">
        <v>179</v>
      </c>
      <c r="E55" s="129"/>
      <c r="F55" s="104"/>
      <c r="G55" s="79"/>
      <c r="H55" s="79"/>
      <c r="I55" s="140"/>
      <c r="J55" s="148">
        <f>J56+J63</f>
        <v>932.5</v>
      </c>
      <c r="K55" s="148">
        <f>K56+K63</f>
        <v>627.5</v>
      </c>
      <c r="L55" s="148">
        <f>L56+L63</f>
        <v>541.5</v>
      </c>
    </row>
    <row r="56" spans="1:12" ht="32.25">
      <c r="A56" s="119" t="s">
        <v>115</v>
      </c>
      <c r="B56" s="79">
        <v>65</v>
      </c>
      <c r="C56" s="79">
        <v>1</v>
      </c>
      <c r="D56" s="79" t="s">
        <v>179</v>
      </c>
      <c r="E56" s="129" t="s">
        <v>193</v>
      </c>
      <c r="F56" s="104"/>
      <c r="G56" s="79"/>
      <c r="H56" s="79"/>
      <c r="I56" s="140"/>
      <c r="J56" s="5">
        <f t="shared" ref="J56:L58" si="7">J57</f>
        <v>603.41</v>
      </c>
      <c r="K56" s="5">
        <f t="shared" si="7"/>
        <v>576.4</v>
      </c>
      <c r="L56" s="5">
        <f t="shared" si="7"/>
        <v>504</v>
      </c>
    </row>
    <row r="57" spans="1:12" ht="74.25">
      <c r="A57" s="119" t="s">
        <v>180</v>
      </c>
      <c r="B57" s="79">
        <v>65</v>
      </c>
      <c r="C57" s="79">
        <v>1</v>
      </c>
      <c r="D57" s="79" t="s">
        <v>179</v>
      </c>
      <c r="E57" s="129" t="s">
        <v>193</v>
      </c>
      <c r="F57" s="104" t="s">
        <v>181</v>
      </c>
      <c r="G57" s="79"/>
      <c r="H57" s="79"/>
      <c r="I57" s="140"/>
      <c r="J57" s="5">
        <f t="shared" si="7"/>
        <v>603.41</v>
      </c>
      <c r="K57" s="5">
        <f t="shared" si="7"/>
        <v>576.4</v>
      </c>
      <c r="L57" s="5">
        <f t="shared" si="7"/>
        <v>504</v>
      </c>
    </row>
    <row r="58" spans="1:12" ht="32.25">
      <c r="A58" s="119" t="s">
        <v>113</v>
      </c>
      <c r="B58" s="79">
        <v>65</v>
      </c>
      <c r="C58" s="79">
        <v>1</v>
      </c>
      <c r="D58" s="79" t="s">
        <v>179</v>
      </c>
      <c r="E58" s="129" t="s">
        <v>193</v>
      </c>
      <c r="F58" s="104" t="s">
        <v>183</v>
      </c>
      <c r="G58" s="79"/>
      <c r="H58" s="79"/>
      <c r="I58" s="140"/>
      <c r="J58" s="5">
        <f>J59</f>
        <v>603.41</v>
      </c>
      <c r="K58" s="5">
        <f t="shared" si="7"/>
        <v>576.4</v>
      </c>
      <c r="L58" s="5">
        <f t="shared" si="7"/>
        <v>504</v>
      </c>
    </row>
    <row r="59" spans="1:12" ht="15.75">
      <c r="A59" s="137" t="s">
        <v>176</v>
      </c>
      <c r="B59" s="79">
        <v>65</v>
      </c>
      <c r="C59" s="79">
        <v>1</v>
      </c>
      <c r="D59" s="79" t="s">
        <v>179</v>
      </c>
      <c r="E59" s="129" t="s">
        <v>193</v>
      </c>
      <c r="F59" s="104" t="s">
        <v>183</v>
      </c>
      <c r="G59" s="79" t="s">
        <v>177</v>
      </c>
      <c r="H59" s="79"/>
      <c r="I59" s="140"/>
      <c r="J59" s="107">
        <f>J60</f>
        <v>603.41</v>
      </c>
      <c r="K59" s="107">
        <f>K60</f>
        <v>576.4</v>
      </c>
      <c r="L59" s="107">
        <f>L60</f>
        <v>504</v>
      </c>
    </row>
    <row r="60" spans="1:12" ht="56.25">
      <c r="A60" s="138" t="s">
        <v>184</v>
      </c>
      <c r="B60" s="79">
        <v>65</v>
      </c>
      <c r="C60" s="79">
        <v>1</v>
      </c>
      <c r="D60" s="79" t="s">
        <v>179</v>
      </c>
      <c r="E60" s="129" t="s">
        <v>193</v>
      </c>
      <c r="F60" s="104" t="s">
        <v>183</v>
      </c>
      <c r="G60" s="79" t="s">
        <v>177</v>
      </c>
      <c r="H60" s="79" t="s">
        <v>185</v>
      </c>
      <c r="I60" s="140"/>
      <c r="J60" s="107">
        <f>J61</f>
        <v>603.41</v>
      </c>
      <c r="K60" s="107">
        <f>K61</f>
        <v>576.4</v>
      </c>
      <c r="L60" s="107">
        <f>L61</f>
        <v>504</v>
      </c>
    </row>
    <row r="61" spans="1:12" ht="45">
      <c r="A61" s="131" t="s">
        <v>229</v>
      </c>
      <c r="B61" s="79">
        <v>65</v>
      </c>
      <c r="C61" s="79">
        <v>1</v>
      </c>
      <c r="D61" s="79" t="s">
        <v>179</v>
      </c>
      <c r="E61" s="129" t="s">
        <v>193</v>
      </c>
      <c r="F61" s="104" t="s">
        <v>183</v>
      </c>
      <c r="G61" s="79" t="s">
        <v>177</v>
      </c>
      <c r="H61" s="79" t="s">
        <v>185</v>
      </c>
      <c r="I61" s="165" t="s">
        <v>216</v>
      </c>
      <c r="J61" s="107">
        <f>'Приложение 2'!J26</f>
        <v>603.41</v>
      </c>
      <c r="K61" s="107">
        <f>'Приложение 2'!K26</f>
        <v>576.4</v>
      </c>
      <c r="L61" s="107">
        <f>'Приложение 2'!L26</f>
        <v>504</v>
      </c>
    </row>
    <row r="62" spans="1:12" ht="22.5">
      <c r="A62" s="76" t="s">
        <v>116</v>
      </c>
      <c r="B62" s="79">
        <v>65</v>
      </c>
      <c r="C62" s="79">
        <v>1</v>
      </c>
      <c r="D62" s="79" t="s">
        <v>179</v>
      </c>
      <c r="E62" s="129" t="s">
        <v>194</v>
      </c>
      <c r="F62" s="104"/>
      <c r="G62" s="79"/>
      <c r="H62" s="79"/>
      <c r="I62" s="165"/>
      <c r="J62" s="107">
        <f>J63</f>
        <v>329.09000000000003</v>
      </c>
      <c r="K62" s="107">
        <f>K63</f>
        <v>51.1</v>
      </c>
      <c r="L62" s="107">
        <f>L63</f>
        <v>37.5</v>
      </c>
    </row>
    <row r="63" spans="1:12" ht="33.75">
      <c r="A63" s="76" t="s">
        <v>186</v>
      </c>
      <c r="B63" s="79">
        <v>65</v>
      </c>
      <c r="C63" s="79">
        <v>1</v>
      </c>
      <c r="D63" s="79" t="s">
        <v>179</v>
      </c>
      <c r="E63" s="129" t="s">
        <v>194</v>
      </c>
      <c r="F63" s="104" t="s">
        <v>187</v>
      </c>
      <c r="G63" s="79"/>
      <c r="H63" s="142"/>
      <c r="I63" s="166"/>
      <c r="J63" s="149">
        <f>J64+J68</f>
        <v>329.09000000000003</v>
      </c>
      <c r="K63" s="149">
        <f>K64+K68</f>
        <v>51.1</v>
      </c>
      <c r="L63" s="149">
        <f>L64+L68</f>
        <v>37.5</v>
      </c>
    </row>
    <row r="64" spans="1:12" ht="34.5" thickBot="1">
      <c r="A64" s="136" t="s">
        <v>188</v>
      </c>
      <c r="B64" s="79">
        <v>65</v>
      </c>
      <c r="C64" s="79">
        <v>1</v>
      </c>
      <c r="D64" s="79" t="s">
        <v>179</v>
      </c>
      <c r="E64" s="129" t="s">
        <v>194</v>
      </c>
      <c r="F64" s="104" t="s">
        <v>189</v>
      </c>
      <c r="G64" s="79"/>
      <c r="H64" s="79"/>
      <c r="I64" s="165"/>
      <c r="J64" s="5">
        <f t="shared" ref="J64:L66" si="8">J65</f>
        <v>290.99</v>
      </c>
      <c r="K64" s="5">
        <f t="shared" si="8"/>
        <v>13</v>
      </c>
      <c r="L64" s="5">
        <f t="shared" si="8"/>
        <v>16.399999999999999</v>
      </c>
    </row>
    <row r="65" spans="1:12">
      <c r="A65" s="137" t="s">
        <v>176</v>
      </c>
      <c r="B65" s="79">
        <v>65</v>
      </c>
      <c r="C65" s="79">
        <v>1</v>
      </c>
      <c r="D65" s="79" t="s">
        <v>179</v>
      </c>
      <c r="E65" s="129" t="s">
        <v>194</v>
      </c>
      <c r="F65" s="104" t="s">
        <v>189</v>
      </c>
      <c r="G65" s="79" t="s">
        <v>177</v>
      </c>
      <c r="H65" s="79"/>
      <c r="I65" s="165"/>
      <c r="J65" s="107">
        <f t="shared" si="8"/>
        <v>290.99</v>
      </c>
      <c r="K65" s="107">
        <f t="shared" si="8"/>
        <v>13</v>
      </c>
      <c r="L65" s="107">
        <f t="shared" si="8"/>
        <v>16.399999999999999</v>
      </c>
    </row>
    <row r="66" spans="1:12" ht="56.25">
      <c r="A66" s="138" t="s">
        <v>184</v>
      </c>
      <c r="B66" s="79">
        <v>65</v>
      </c>
      <c r="C66" s="79">
        <v>1</v>
      </c>
      <c r="D66" s="79" t="s">
        <v>179</v>
      </c>
      <c r="E66" s="129" t="s">
        <v>194</v>
      </c>
      <c r="F66" s="104" t="s">
        <v>189</v>
      </c>
      <c r="G66" s="79" t="s">
        <v>177</v>
      </c>
      <c r="H66" s="79" t="s">
        <v>185</v>
      </c>
      <c r="I66" s="165"/>
      <c r="J66" s="107">
        <f t="shared" si="8"/>
        <v>290.99</v>
      </c>
      <c r="K66" s="107">
        <f t="shared" si="8"/>
        <v>13</v>
      </c>
      <c r="L66" s="107">
        <f t="shared" si="8"/>
        <v>16.399999999999999</v>
      </c>
    </row>
    <row r="67" spans="1:12" ht="45">
      <c r="A67" s="131" t="s">
        <v>229</v>
      </c>
      <c r="B67" s="79">
        <v>65</v>
      </c>
      <c r="C67" s="79">
        <v>1</v>
      </c>
      <c r="D67" s="79" t="s">
        <v>179</v>
      </c>
      <c r="E67" s="129" t="s">
        <v>194</v>
      </c>
      <c r="F67" s="104" t="s">
        <v>189</v>
      </c>
      <c r="G67" s="79" t="s">
        <v>177</v>
      </c>
      <c r="H67" s="79" t="s">
        <v>185</v>
      </c>
      <c r="I67" s="165" t="s">
        <v>216</v>
      </c>
      <c r="J67" s="107">
        <f>'Приложение 2'!J29</f>
        <v>290.99</v>
      </c>
      <c r="K67" s="107">
        <f>'Приложение 2'!K29</f>
        <v>13</v>
      </c>
      <c r="L67" s="107">
        <f>'Приложение 2'!L29</f>
        <v>16.399999999999999</v>
      </c>
    </row>
    <row r="68" spans="1:12">
      <c r="A68" s="167" t="s">
        <v>195</v>
      </c>
      <c r="B68" s="142">
        <v>65</v>
      </c>
      <c r="C68" s="142">
        <v>1</v>
      </c>
      <c r="D68" s="79" t="s">
        <v>179</v>
      </c>
      <c r="E68" s="143" t="s">
        <v>194</v>
      </c>
      <c r="F68" s="144" t="s">
        <v>196</v>
      </c>
      <c r="G68" s="142"/>
      <c r="H68" s="142"/>
      <c r="I68" s="166"/>
      <c r="J68" s="146">
        <f t="shared" ref="J68:L71" si="9">J69</f>
        <v>38.1</v>
      </c>
      <c r="K68" s="146">
        <f t="shared" si="9"/>
        <v>38.1</v>
      </c>
      <c r="L68" s="146">
        <f t="shared" si="9"/>
        <v>21.1</v>
      </c>
    </row>
    <row r="69" spans="1:12" ht="24.75" thickBot="1">
      <c r="A69" s="120" t="s">
        <v>197</v>
      </c>
      <c r="B69" s="79">
        <v>65</v>
      </c>
      <c r="C69" s="79">
        <v>1</v>
      </c>
      <c r="D69" s="79" t="s">
        <v>179</v>
      </c>
      <c r="E69" s="129" t="s">
        <v>194</v>
      </c>
      <c r="F69" s="104" t="s">
        <v>198</v>
      </c>
      <c r="G69" s="79"/>
      <c r="H69" s="79"/>
      <c r="I69" s="165"/>
      <c r="J69" s="148">
        <f t="shared" si="9"/>
        <v>38.1</v>
      </c>
      <c r="K69" s="148">
        <f t="shared" si="9"/>
        <v>38.1</v>
      </c>
      <c r="L69" s="148">
        <f t="shared" si="9"/>
        <v>21.1</v>
      </c>
    </row>
    <row r="70" spans="1:12">
      <c r="A70" s="137" t="s">
        <v>176</v>
      </c>
      <c r="B70" s="79">
        <v>65</v>
      </c>
      <c r="C70" s="79">
        <v>1</v>
      </c>
      <c r="D70" s="79" t="s">
        <v>179</v>
      </c>
      <c r="E70" s="129" t="s">
        <v>194</v>
      </c>
      <c r="F70" s="104" t="s">
        <v>198</v>
      </c>
      <c r="G70" s="79" t="s">
        <v>177</v>
      </c>
      <c r="H70" s="79"/>
      <c r="I70" s="165"/>
      <c r="J70" s="107">
        <f>J71</f>
        <v>38.1</v>
      </c>
      <c r="K70" s="107">
        <f t="shared" si="9"/>
        <v>38.1</v>
      </c>
      <c r="L70" s="107">
        <f t="shared" si="9"/>
        <v>21.1</v>
      </c>
    </row>
    <row r="71" spans="1:12" ht="56.25">
      <c r="A71" s="138" t="s">
        <v>184</v>
      </c>
      <c r="B71" s="79">
        <v>65</v>
      </c>
      <c r="C71" s="79">
        <v>1</v>
      </c>
      <c r="D71" s="79" t="s">
        <v>179</v>
      </c>
      <c r="E71" s="129" t="s">
        <v>194</v>
      </c>
      <c r="F71" s="104" t="s">
        <v>198</v>
      </c>
      <c r="G71" s="79" t="s">
        <v>177</v>
      </c>
      <c r="H71" s="79" t="s">
        <v>185</v>
      </c>
      <c r="I71" s="165"/>
      <c r="J71" s="107">
        <f>J72</f>
        <v>38.1</v>
      </c>
      <c r="K71" s="107">
        <f t="shared" si="9"/>
        <v>38.1</v>
      </c>
      <c r="L71" s="107">
        <f t="shared" si="9"/>
        <v>21.1</v>
      </c>
    </row>
    <row r="72" spans="1:12" ht="45">
      <c r="A72" s="131" t="s">
        <v>229</v>
      </c>
      <c r="B72" s="79">
        <v>65</v>
      </c>
      <c r="C72" s="79">
        <v>1</v>
      </c>
      <c r="D72" s="79" t="s">
        <v>179</v>
      </c>
      <c r="E72" s="129" t="s">
        <v>194</v>
      </c>
      <c r="F72" s="104" t="s">
        <v>198</v>
      </c>
      <c r="G72" s="79" t="s">
        <v>177</v>
      </c>
      <c r="H72" s="79" t="s">
        <v>185</v>
      </c>
      <c r="I72" s="165" t="s">
        <v>216</v>
      </c>
      <c r="J72" s="107">
        <f>'Приложение 2'!J31</f>
        <v>38.1</v>
      </c>
      <c r="K72" s="107">
        <f>'Приложение 2'!K31</f>
        <v>38.1</v>
      </c>
      <c r="L72" s="107">
        <f>'Приложение 2'!L31</f>
        <v>21.1</v>
      </c>
    </row>
    <row r="73" spans="1:12" ht="53.25">
      <c r="A73" s="150" t="s">
        <v>219</v>
      </c>
      <c r="B73" s="142">
        <v>65</v>
      </c>
      <c r="C73" s="142">
        <v>2</v>
      </c>
      <c r="D73" s="142"/>
      <c r="E73" s="143"/>
      <c r="F73" s="144"/>
      <c r="G73" s="142"/>
      <c r="H73" s="142"/>
      <c r="I73" s="166"/>
      <c r="J73" s="146">
        <f t="shared" ref="J73:L76" si="10">J74</f>
        <v>409.8</v>
      </c>
      <c r="K73" s="146">
        <f t="shared" si="10"/>
        <v>309.8</v>
      </c>
      <c r="L73" s="146">
        <f t="shared" si="10"/>
        <v>309.8</v>
      </c>
    </row>
    <row r="74" spans="1:12" ht="32.25">
      <c r="A74" s="119" t="s">
        <v>256</v>
      </c>
      <c r="B74" s="79">
        <v>65</v>
      </c>
      <c r="C74" s="79">
        <v>2</v>
      </c>
      <c r="D74" s="79" t="s">
        <v>179</v>
      </c>
      <c r="E74" s="129" t="s">
        <v>255</v>
      </c>
      <c r="F74" s="104"/>
      <c r="G74" s="79"/>
      <c r="H74" s="79"/>
      <c r="I74" s="165"/>
      <c r="J74" s="5">
        <f t="shared" si="10"/>
        <v>409.8</v>
      </c>
      <c r="K74" s="5">
        <f t="shared" si="10"/>
        <v>309.8</v>
      </c>
      <c r="L74" s="5">
        <f t="shared" si="10"/>
        <v>309.8</v>
      </c>
    </row>
    <row r="75" spans="1:12" ht="74.25">
      <c r="A75" s="119" t="s">
        <v>180</v>
      </c>
      <c r="B75" s="79">
        <v>65</v>
      </c>
      <c r="C75" s="79">
        <v>2</v>
      </c>
      <c r="D75" s="79" t="s">
        <v>179</v>
      </c>
      <c r="E75" s="129" t="s">
        <v>255</v>
      </c>
      <c r="F75" s="104" t="s">
        <v>181</v>
      </c>
      <c r="G75" s="79"/>
      <c r="H75" s="79"/>
      <c r="I75" s="165"/>
      <c r="J75" s="5">
        <f>J76</f>
        <v>409.8</v>
      </c>
      <c r="K75" s="5">
        <f t="shared" si="10"/>
        <v>309.8</v>
      </c>
      <c r="L75" s="5">
        <f t="shared" si="10"/>
        <v>309.8</v>
      </c>
    </row>
    <row r="76" spans="1:12" ht="32.25">
      <c r="A76" s="119" t="s">
        <v>113</v>
      </c>
      <c r="B76" s="79">
        <v>65</v>
      </c>
      <c r="C76" s="79">
        <v>2</v>
      </c>
      <c r="D76" s="79" t="s">
        <v>179</v>
      </c>
      <c r="E76" s="129" t="s">
        <v>255</v>
      </c>
      <c r="F76" s="104" t="s">
        <v>183</v>
      </c>
      <c r="G76" s="79"/>
      <c r="H76" s="79"/>
      <c r="I76" s="165"/>
      <c r="J76" s="5">
        <f>J77</f>
        <v>409.8</v>
      </c>
      <c r="K76" s="5">
        <f t="shared" si="10"/>
        <v>309.8</v>
      </c>
      <c r="L76" s="5">
        <f t="shared" si="10"/>
        <v>309.8</v>
      </c>
    </row>
    <row r="77" spans="1:12">
      <c r="A77" s="137" t="s">
        <v>176</v>
      </c>
      <c r="B77" s="79">
        <v>65</v>
      </c>
      <c r="C77" s="79">
        <v>2</v>
      </c>
      <c r="D77" s="79" t="s">
        <v>179</v>
      </c>
      <c r="E77" s="129" t="s">
        <v>255</v>
      </c>
      <c r="F77" s="104" t="s">
        <v>183</v>
      </c>
      <c r="G77" s="79" t="s">
        <v>177</v>
      </c>
      <c r="H77" s="79"/>
      <c r="I77" s="165"/>
      <c r="J77" s="107">
        <f>J78</f>
        <v>409.8</v>
      </c>
      <c r="K77" s="107">
        <f>K78</f>
        <v>309.8</v>
      </c>
      <c r="L77" s="107">
        <f>L78</f>
        <v>309.8</v>
      </c>
    </row>
    <row r="78" spans="1:12" ht="45">
      <c r="A78" s="125" t="s">
        <v>217</v>
      </c>
      <c r="B78" s="79">
        <v>65</v>
      </c>
      <c r="C78" s="79">
        <v>2</v>
      </c>
      <c r="D78" s="79" t="s">
        <v>179</v>
      </c>
      <c r="E78" s="129" t="s">
        <v>255</v>
      </c>
      <c r="F78" s="104" t="s">
        <v>183</v>
      </c>
      <c r="G78" s="79" t="s">
        <v>177</v>
      </c>
      <c r="H78" s="79" t="s">
        <v>178</v>
      </c>
      <c r="I78" s="165"/>
      <c r="J78" s="107">
        <f>J79</f>
        <v>409.8</v>
      </c>
      <c r="K78" s="107">
        <f>K79</f>
        <v>309.8</v>
      </c>
      <c r="L78" s="107">
        <f>L79</f>
        <v>309.8</v>
      </c>
    </row>
    <row r="79" spans="1:12" ht="45">
      <c r="A79" s="131" t="s">
        <v>229</v>
      </c>
      <c r="B79" s="79">
        <v>65</v>
      </c>
      <c r="C79" s="79">
        <v>2</v>
      </c>
      <c r="D79" s="79" t="s">
        <v>179</v>
      </c>
      <c r="E79" s="129" t="s">
        <v>255</v>
      </c>
      <c r="F79" s="104" t="s">
        <v>183</v>
      </c>
      <c r="G79" s="79" t="s">
        <v>177</v>
      </c>
      <c r="H79" s="79" t="s">
        <v>178</v>
      </c>
      <c r="I79" s="165" t="s">
        <v>216</v>
      </c>
      <c r="J79" s="107">
        <f>'Приложение 2'!J14</f>
        <v>409.8</v>
      </c>
      <c r="K79" s="107">
        <f>'Приложение 2'!K14</f>
        <v>309.8</v>
      </c>
      <c r="L79" s="107">
        <f>'Приложение 2'!L14</f>
        <v>309.8</v>
      </c>
    </row>
    <row r="80" spans="1:12" ht="22.5">
      <c r="A80" s="115" t="s">
        <v>117</v>
      </c>
      <c r="B80" s="180" t="s">
        <v>199</v>
      </c>
      <c r="C80" s="79"/>
      <c r="D80" s="79"/>
      <c r="E80" s="79"/>
      <c r="F80" s="104"/>
      <c r="G80" s="77"/>
      <c r="H80" s="77"/>
      <c r="I80" s="168"/>
      <c r="J80" s="107">
        <f>J81</f>
        <v>3305.87</v>
      </c>
      <c r="K80" s="107">
        <f>K81</f>
        <v>237.2</v>
      </c>
      <c r="L80" s="107">
        <f>L81</f>
        <v>252.7</v>
      </c>
    </row>
    <row r="81" spans="1:12" ht="33.75">
      <c r="A81" s="115" t="s">
        <v>223</v>
      </c>
      <c r="B81" s="79">
        <v>89</v>
      </c>
      <c r="C81" s="79">
        <v>1</v>
      </c>
      <c r="D81" s="114"/>
      <c r="E81" s="79"/>
      <c r="F81" s="104"/>
      <c r="G81" s="79"/>
      <c r="H81" s="79"/>
      <c r="I81" s="168"/>
      <c r="J81" s="107">
        <f>J82+J88+J94+J100</f>
        <v>3305.87</v>
      </c>
      <c r="K81" s="107">
        <f>K82+K88+K94+K100</f>
        <v>237.2</v>
      </c>
      <c r="L81" s="107">
        <f>L82+L88+L94+L100</f>
        <v>252.7</v>
      </c>
    </row>
    <row r="82" spans="1:12" ht="22.5">
      <c r="A82" s="118" t="s">
        <v>212</v>
      </c>
      <c r="B82" s="79">
        <v>89</v>
      </c>
      <c r="C82" s="79">
        <v>1</v>
      </c>
      <c r="D82" s="79" t="s">
        <v>179</v>
      </c>
      <c r="E82" s="79" t="s">
        <v>1</v>
      </c>
      <c r="F82" s="104"/>
      <c r="G82" s="79"/>
      <c r="H82" s="79"/>
      <c r="I82" s="168"/>
      <c r="J82" s="116">
        <f t="shared" ref="J82:L86" si="11">J83</f>
        <v>211</v>
      </c>
      <c r="K82" s="116">
        <f t="shared" si="11"/>
        <v>222.5</v>
      </c>
      <c r="L82" s="116">
        <f>L83</f>
        <v>231.5</v>
      </c>
    </row>
    <row r="83" spans="1:12" ht="22.5">
      <c r="A83" s="113" t="s">
        <v>132</v>
      </c>
      <c r="B83" s="79">
        <v>89</v>
      </c>
      <c r="C83" s="79">
        <v>1</v>
      </c>
      <c r="D83" s="79" t="s">
        <v>179</v>
      </c>
      <c r="E83" s="79" t="s">
        <v>1</v>
      </c>
      <c r="F83" s="104" t="s">
        <v>207</v>
      </c>
      <c r="G83" s="79"/>
      <c r="H83" s="79"/>
      <c r="I83" s="168"/>
      <c r="J83" s="116">
        <f t="shared" si="11"/>
        <v>211</v>
      </c>
      <c r="K83" s="116">
        <f t="shared" si="11"/>
        <v>222.5</v>
      </c>
      <c r="L83" s="116">
        <f>L84</f>
        <v>231.5</v>
      </c>
    </row>
    <row r="84" spans="1:12" ht="21.75">
      <c r="A84" s="119" t="s">
        <v>2</v>
      </c>
      <c r="B84" s="79">
        <v>89</v>
      </c>
      <c r="C84" s="79">
        <v>1</v>
      </c>
      <c r="D84" s="79" t="s">
        <v>179</v>
      </c>
      <c r="E84" s="79" t="s">
        <v>1</v>
      </c>
      <c r="F84" s="106" t="s">
        <v>3</v>
      </c>
      <c r="G84" s="79"/>
      <c r="H84" s="79"/>
      <c r="I84" s="168"/>
      <c r="J84" s="116">
        <f t="shared" si="11"/>
        <v>211</v>
      </c>
      <c r="K84" s="116">
        <f t="shared" si="11"/>
        <v>222.5</v>
      </c>
      <c r="L84" s="116">
        <f>L85</f>
        <v>231.5</v>
      </c>
    </row>
    <row r="85" spans="1:12" ht="22.5">
      <c r="A85" s="113" t="s">
        <v>135</v>
      </c>
      <c r="B85" s="79">
        <v>89</v>
      </c>
      <c r="C85" s="79">
        <v>1</v>
      </c>
      <c r="D85" s="79" t="s">
        <v>179</v>
      </c>
      <c r="E85" s="79" t="s">
        <v>1</v>
      </c>
      <c r="F85" s="106" t="s">
        <v>3</v>
      </c>
      <c r="G85" s="79"/>
      <c r="H85" s="79"/>
      <c r="I85" s="168"/>
      <c r="J85" s="116">
        <f>J86</f>
        <v>211</v>
      </c>
      <c r="K85" s="116">
        <f t="shared" si="11"/>
        <v>222.5</v>
      </c>
      <c r="L85" s="116">
        <f t="shared" si="11"/>
        <v>231.5</v>
      </c>
    </row>
    <row r="86" spans="1:12">
      <c r="A86" s="117" t="s">
        <v>210</v>
      </c>
      <c r="B86" s="79">
        <v>89</v>
      </c>
      <c r="C86" s="79">
        <v>1</v>
      </c>
      <c r="D86" s="79" t="s">
        <v>179</v>
      </c>
      <c r="E86" s="79" t="s">
        <v>1</v>
      </c>
      <c r="F86" s="106" t="s">
        <v>3</v>
      </c>
      <c r="G86" s="79">
        <v>10</v>
      </c>
      <c r="H86" s="79"/>
      <c r="I86" s="168"/>
      <c r="J86" s="116">
        <f>J87</f>
        <v>211</v>
      </c>
      <c r="K86" s="116">
        <f t="shared" si="11"/>
        <v>222.5</v>
      </c>
      <c r="L86" s="116">
        <f t="shared" si="11"/>
        <v>231.5</v>
      </c>
    </row>
    <row r="87" spans="1:12">
      <c r="A87" s="118" t="s">
        <v>211</v>
      </c>
      <c r="B87" s="79">
        <v>89</v>
      </c>
      <c r="C87" s="79">
        <v>1</v>
      </c>
      <c r="D87" s="79" t="s">
        <v>179</v>
      </c>
      <c r="E87" s="79" t="s">
        <v>1</v>
      </c>
      <c r="F87" s="106" t="s">
        <v>3</v>
      </c>
      <c r="G87" s="79">
        <v>10</v>
      </c>
      <c r="H87" s="79" t="s">
        <v>131</v>
      </c>
      <c r="I87" s="168" t="s">
        <v>216</v>
      </c>
      <c r="J87" s="116">
        <f>'Приложение 2'!J72</f>
        <v>211</v>
      </c>
      <c r="K87" s="116">
        <f>'Приложение 2'!K72</f>
        <v>222.5</v>
      </c>
      <c r="L87" s="116">
        <f>'Приложение 2'!L72</f>
        <v>231.5</v>
      </c>
    </row>
    <row r="88" spans="1:12" ht="45">
      <c r="A88" s="115" t="s">
        <v>224</v>
      </c>
      <c r="B88" s="79" t="s">
        <v>199</v>
      </c>
      <c r="C88" s="79" t="s">
        <v>54</v>
      </c>
      <c r="D88" s="79" t="s">
        <v>179</v>
      </c>
      <c r="E88" s="79" t="s">
        <v>202</v>
      </c>
      <c r="F88" s="104"/>
      <c r="G88" s="77"/>
      <c r="H88" s="77"/>
      <c r="I88" s="168"/>
      <c r="J88" s="107">
        <f t="shared" ref="J88:L92" si="12">J89</f>
        <v>0</v>
      </c>
      <c r="K88" s="107">
        <f t="shared" si="12"/>
        <v>1</v>
      </c>
      <c r="L88" s="107">
        <f t="shared" si="12"/>
        <v>1</v>
      </c>
    </row>
    <row r="89" spans="1:12">
      <c r="A89" s="115" t="s">
        <v>195</v>
      </c>
      <c r="B89" s="79" t="s">
        <v>199</v>
      </c>
      <c r="C89" s="79" t="s">
        <v>54</v>
      </c>
      <c r="D89" s="79" t="s">
        <v>179</v>
      </c>
      <c r="E89" s="79" t="s">
        <v>202</v>
      </c>
      <c r="F89" s="104" t="s">
        <v>196</v>
      </c>
      <c r="G89" s="77"/>
      <c r="H89" s="77"/>
      <c r="I89" s="168"/>
      <c r="J89" s="107">
        <f t="shared" si="12"/>
        <v>0</v>
      </c>
      <c r="K89" s="107">
        <f t="shared" si="12"/>
        <v>1</v>
      </c>
      <c r="L89" s="107">
        <f t="shared" si="12"/>
        <v>1</v>
      </c>
    </row>
    <row r="90" spans="1:12">
      <c r="A90" s="115" t="s">
        <v>203</v>
      </c>
      <c r="B90" s="79" t="s">
        <v>199</v>
      </c>
      <c r="C90" s="79" t="s">
        <v>54</v>
      </c>
      <c r="D90" s="79" t="s">
        <v>179</v>
      </c>
      <c r="E90" s="79" t="s">
        <v>202</v>
      </c>
      <c r="F90" s="104" t="s">
        <v>204</v>
      </c>
      <c r="G90" s="77"/>
      <c r="H90" s="77"/>
      <c r="I90" s="168"/>
      <c r="J90" s="107">
        <f>J91</f>
        <v>0</v>
      </c>
      <c r="K90" s="107">
        <f t="shared" si="12"/>
        <v>1</v>
      </c>
      <c r="L90" s="107">
        <f t="shared" si="12"/>
        <v>1</v>
      </c>
    </row>
    <row r="91" spans="1:12">
      <c r="A91" s="137" t="s">
        <v>176</v>
      </c>
      <c r="B91" s="79" t="s">
        <v>199</v>
      </c>
      <c r="C91" s="79" t="s">
        <v>54</v>
      </c>
      <c r="D91" s="79" t="s">
        <v>179</v>
      </c>
      <c r="E91" s="79" t="s">
        <v>202</v>
      </c>
      <c r="F91" s="104" t="s">
        <v>204</v>
      </c>
      <c r="G91" s="77" t="s">
        <v>177</v>
      </c>
      <c r="H91" s="77"/>
      <c r="I91" s="168"/>
      <c r="J91" s="107">
        <f>J92</f>
        <v>0</v>
      </c>
      <c r="K91" s="107">
        <f t="shared" si="12"/>
        <v>1</v>
      </c>
      <c r="L91" s="107">
        <f t="shared" si="12"/>
        <v>1</v>
      </c>
    </row>
    <row r="92" spans="1:12">
      <c r="A92" s="115" t="s">
        <v>201</v>
      </c>
      <c r="B92" s="79" t="s">
        <v>199</v>
      </c>
      <c r="C92" s="79" t="s">
        <v>54</v>
      </c>
      <c r="D92" s="79" t="s">
        <v>179</v>
      </c>
      <c r="E92" s="79" t="s">
        <v>202</v>
      </c>
      <c r="F92" s="104" t="s">
        <v>204</v>
      </c>
      <c r="G92" s="77" t="s">
        <v>177</v>
      </c>
      <c r="H92" s="77" t="s">
        <v>64</v>
      </c>
      <c r="I92" s="168"/>
      <c r="J92" s="107">
        <f>J93</f>
        <v>0</v>
      </c>
      <c r="K92" s="107">
        <f t="shared" si="12"/>
        <v>1</v>
      </c>
      <c r="L92" s="107">
        <f t="shared" si="12"/>
        <v>1</v>
      </c>
    </row>
    <row r="93" spans="1:12" ht="45">
      <c r="A93" s="131" t="s">
        <v>229</v>
      </c>
      <c r="B93" s="79" t="s">
        <v>199</v>
      </c>
      <c r="C93" s="79" t="s">
        <v>54</v>
      </c>
      <c r="D93" s="79" t="s">
        <v>179</v>
      </c>
      <c r="E93" s="79" t="s">
        <v>202</v>
      </c>
      <c r="F93" s="104" t="s">
        <v>204</v>
      </c>
      <c r="G93" s="77" t="s">
        <v>177</v>
      </c>
      <c r="H93" s="77" t="s">
        <v>64</v>
      </c>
      <c r="I93" s="168" t="s">
        <v>216</v>
      </c>
      <c r="J93" s="107">
        <f>'Приложение 2'!J38</f>
        <v>0</v>
      </c>
      <c r="K93" s="107">
        <f>'Приложение 2'!K38</f>
        <v>1</v>
      </c>
      <c r="L93" s="107">
        <f>'Приложение 2'!L38</f>
        <v>1</v>
      </c>
    </row>
    <row r="94" spans="1:12" ht="25.5" customHeight="1">
      <c r="A94" s="76" t="s">
        <v>127</v>
      </c>
      <c r="B94" s="79" t="s">
        <v>199</v>
      </c>
      <c r="C94" s="79" t="s">
        <v>54</v>
      </c>
      <c r="D94" s="79" t="s">
        <v>179</v>
      </c>
      <c r="E94" s="78" t="s">
        <v>128</v>
      </c>
      <c r="F94" s="104"/>
      <c r="G94" s="114"/>
      <c r="H94" s="79"/>
      <c r="I94" s="168"/>
      <c r="J94" s="107">
        <f t="shared" ref="J94:L98" si="13">J95</f>
        <v>85</v>
      </c>
      <c r="K94" s="107">
        <f t="shared" si="13"/>
        <v>3.7</v>
      </c>
      <c r="L94" s="107">
        <f>L95</f>
        <v>10</v>
      </c>
    </row>
    <row r="95" spans="1:12" ht="33.75">
      <c r="A95" s="76" t="s">
        <v>186</v>
      </c>
      <c r="B95" s="79" t="s">
        <v>199</v>
      </c>
      <c r="C95" s="79" t="s">
        <v>54</v>
      </c>
      <c r="D95" s="79" t="s">
        <v>179</v>
      </c>
      <c r="E95" s="78" t="s">
        <v>128</v>
      </c>
      <c r="F95" s="104" t="s">
        <v>187</v>
      </c>
      <c r="G95" s="114"/>
      <c r="H95" s="79"/>
      <c r="I95" s="168"/>
      <c r="J95" s="107">
        <f t="shared" si="13"/>
        <v>85</v>
      </c>
      <c r="K95" s="107">
        <f t="shared" si="13"/>
        <v>3.7</v>
      </c>
      <c r="L95" s="107">
        <f>L96</f>
        <v>10</v>
      </c>
    </row>
    <row r="96" spans="1:12" ht="39.75" customHeight="1">
      <c r="A96" s="113" t="s">
        <v>188</v>
      </c>
      <c r="B96" s="79" t="s">
        <v>199</v>
      </c>
      <c r="C96" s="79" t="s">
        <v>54</v>
      </c>
      <c r="D96" s="79" t="s">
        <v>179</v>
      </c>
      <c r="E96" s="78" t="s">
        <v>128</v>
      </c>
      <c r="F96" s="104" t="s">
        <v>189</v>
      </c>
      <c r="G96" s="114"/>
      <c r="H96" s="79"/>
      <c r="I96" s="168"/>
      <c r="J96" s="107">
        <f>J97</f>
        <v>85</v>
      </c>
      <c r="K96" s="107">
        <f t="shared" si="13"/>
        <v>3.7</v>
      </c>
      <c r="L96" s="107">
        <f t="shared" si="13"/>
        <v>10</v>
      </c>
    </row>
    <row r="97" spans="1:12" ht="21" customHeight="1">
      <c r="A97" s="76" t="s">
        <v>134</v>
      </c>
      <c r="B97" s="79" t="s">
        <v>199</v>
      </c>
      <c r="C97" s="79" t="s">
        <v>54</v>
      </c>
      <c r="D97" s="79" t="s">
        <v>179</v>
      </c>
      <c r="E97" s="78" t="s">
        <v>128</v>
      </c>
      <c r="F97" s="104" t="s">
        <v>189</v>
      </c>
      <c r="G97" s="114" t="s">
        <v>200</v>
      </c>
      <c r="H97" s="79"/>
      <c r="I97" s="168"/>
      <c r="J97" s="107">
        <f>J98</f>
        <v>85</v>
      </c>
      <c r="K97" s="107">
        <f t="shared" si="13"/>
        <v>3.7</v>
      </c>
      <c r="L97" s="107">
        <f t="shared" si="13"/>
        <v>10</v>
      </c>
    </row>
    <row r="98" spans="1:12" ht="20.25" customHeight="1">
      <c r="A98" s="76" t="s">
        <v>126</v>
      </c>
      <c r="B98" s="79" t="s">
        <v>199</v>
      </c>
      <c r="C98" s="79" t="s">
        <v>54</v>
      </c>
      <c r="D98" s="79" t="s">
        <v>179</v>
      </c>
      <c r="E98" s="78" t="s">
        <v>128</v>
      </c>
      <c r="F98" s="104" t="s">
        <v>189</v>
      </c>
      <c r="G98" s="114" t="s">
        <v>200</v>
      </c>
      <c r="H98" s="79" t="s">
        <v>190</v>
      </c>
      <c r="I98" s="168"/>
      <c r="J98" s="107">
        <f>J99</f>
        <v>85</v>
      </c>
      <c r="K98" s="107">
        <f t="shared" si="13"/>
        <v>3.7</v>
      </c>
      <c r="L98" s="107">
        <f t="shared" si="13"/>
        <v>10</v>
      </c>
    </row>
    <row r="99" spans="1:12" ht="45">
      <c r="A99" s="131" t="s">
        <v>229</v>
      </c>
      <c r="B99" s="79" t="s">
        <v>199</v>
      </c>
      <c r="C99" s="79" t="s">
        <v>54</v>
      </c>
      <c r="D99" s="79" t="s">
        <v>179</v>
      </c>
      <c r="E99" s="78" t="s">
        <v>128</v>
      </c>
      <c r="F99" s="104" t="s">
        <v>189</v>
      </c>
      <c r="G99" s="114" t="s">
        <v>200</v>
      </c>
      <c r="H99" s="79" t="s">
        <v>190</v>
      </c>
      <c r="I99" s="168" t="s">
        <v>216</v>
      </c>
      <c r="J99" s="107">
        <f>'Приложение 2'!J62</f>
        <v>85</v>
      </c>
      <c r="K99" s="107">
        <f>'Приложение 2'!K62</f>
        <v>3.7</v>
      </c>
      <c r="L99" s="107">
        <f>'Приложение 2'!L62</f>
        <v>10</v>
      </c>
    </row>
    <row r="100" spans="1:12" ht="22.5">
      <c r="A100" s="76" t="s">
        <v>129</v>
      </c>
      <c r="B100" s="79" t="s">
        <v>199</v>
      </c>
      <c r="C100" s="79" t="s">
        <v>54</v>
      </c>
      <c r="D100" s="79" t="s">
        <v>179</v>
      </c>
      <c r="E100" s="78" t="s">
        <v>130</v>
      </c>
      <c r="F100" s="104"/>
      <c r="G100" s="114"/>
      <c r="H100" s="79"/>
      <c r="I100" s="168"/>
      <c r="J100" s="107">
        <f t="shared" ref="J100:L104" si="14">J101</f>
        <v>3009.87</v>
      </c>
      <c r="K100" s="107">
        <f t="shared" si="14"/>
        <v>10</v>
      </c>
      <c r="L100" s="107">
        <f>L101</f>
        <v>10.199999999999999</v>
      </c>
    </row>
    <row r="101" spans="1:12" ht="33.75">
      <c r="A101" s="76" t="s">
        <v>186</v>
      </c>
      <c r="B101" s="79" t="s">
        <v>199</v>
      </c>
      <c r="C101" s="79" t="s">
        <v>54</v>
      </c>
      <c r="D101" s="79" t="s">
        <v>179</v>
      </c>
      <c r="E101" s="78" t="s">
        <v>130</v>
      </c>
      <c r="F101" s="104" t="s">
        <v>187</v>
      </c>
      <c r="G101" s="114"/>
      <c r="H101" s="79"/>
      <c r="I101" s="168"/>
      <c r="J101" s="107">
        <f t="shared" si="14"/>
        <v>3009.87</v>
      </c>
      <c r="K101" s="107">
        <f t="shared" si="14"/>
        <v>10</v>
      </c>
      <c r="L101" s="107">
        <f>L102</f>
        <v>10.199999999999999</v>
      </c>
    </row>
    <row r="102" spans="1:12" ht="33.75">
      <c r="A102" s="113" t="s">
        <v>188</v>
      </c>
      <c r="B102" s="79" t="s">
        <v>199</v>
      </c>
      <c r="C102" s="79" t="s">
        <v>54</v>
      </c>
      <c r="D102" s="79" t="s">
        <v>179</v>
      </c>
      <c r="E102" s="78" t="s">
        <v>130</v>
      </c>
      <c r="F102" s="104" t="s">
        <v>189</v>
      </c>
      <c r="G102" s="114"/>
      <c r="H102" s="79"/>
      <c r="I102" s="168"/>
      <c r="J102" s="107">
        <f>J103</f>
        <v>3009.87</v>
      </c>
      <c r="K102" s="107">
        <f t="shared" si="14"/>
        <v>10</v>
      </c>
      <c r="L102" s="107">
        <f t="shared" si="14"/>
        <v>10.199999999999999</v>
      </c>
    </row>
    <row r="103" spans="1:12">
      <c r="A103" s="76" t="s">
        <v>134</v>
      </c>
      <c r="B103" s="79" t="s">
        <v>199</v>
      </c>
      <c r="C103" s="79" t="s">
        <v>54</v>
      </c>
      <c r="D103" s="79" t="s">
        <v>179</v>
      </c>
      <c r="E103" s="78" t="s">
        <v>130</v>
      </c>
      <c r="F103" s="104" t="s">
        <v>189</v>
      </c>
      <c r="G103" s="114" t="s">
        <v>200</v>
      </c>
      <c r="H103" s="79"/>
      <c r="I103" s="168"/>
      <c r="J103" s="108">
        <f>J104</f>
        <v>3009.87</v>
      </c>
      <c r="K103" s="108">
        <f t="shared" si="14"/>
        <v>10</v>
      </c>
      <c r="L103" s="108">
        <f t="shared" si="14"/>
        <v>10.199999999999999</v>
      </c>
    </row>
    <row r="104" spans="1:12">
      <c r="A104" s="76" t="s">
        <v>126</v>
      </c>
      <c r="B104" s="79" t="s">
        <v>199</v>
      </c>
      <c r="C104" s="79" t="s">
        <v>54</v>
      </c>
      <c r="D104" s="79" t="s">
        <v>179</v>
      </c>
      <c r="E104" s="78" t="s">
        <v>130</v>
      </c>
      <c r="F104" s="104" t="s">
        <v>189</v>
      </c>
      <c r="G104" s="114" t="s">
        <v>200</v>
      </c>
      <c r="H104" s="79" t="s">
        <v>190</v>
      </c>
      <c r="I104" s="168"/>
      <c r="J104" s="108">
        <f>J105</f>
        <v>3009.87</v>
      </c>
      <c r="K104" s="108">
        <f t="shared" si="14"/>
        <v>10</v>
      </c>
      <c r="L104" s="108">
        <f t="shared" si="14"/>
        <v>10.199999999999999</v>
      </c>
    </row>
    <row r="105" spans="1:12" ht="45">
      <c r="A105" s="131" t="s">
        <v>229</v>
      </c>
      <c r="B105" s="79" t="s">
        <v>199</v>
      </c>
      <c r="C105" s="79" t="s">
        <v>54</v>
      </c>
      <c r="D105" s="79"/>
      <c r="E105" s="78" t="s">
        <v>130</v>
      </c>
      <c r="F105" s="104" t="s">
        <v>189</v>
      </c>
      <c r="G105" s="114" t="s">
        <v>200</v>
      </c>
      <c r="H105" s="79" t="s">
        <v>190</v>
      </c>
      <c r="I105" s="168" t="s">
        <v>216</v>
      </c>
      <c r="J105" s="108">
        <f>'Приложение 2'!J65</f>
        <v>3009.87</v>
      </c>
      <c r="K105" s="108">
        <f>'Приложение 2'!K65</f>
        <v>10</v>
      </c>
      <c r="L105" s="108">
        <f>'Приложение 2'!L65</f>
        <v>10.199999999999999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A88:F92 A82:H87 A53:A60 A26 B73:C79 H73:H79 A9:A15 G35:H36 A37:A38 A42:A43 B40:H45 D46:D52 A50:A51 A65:A66 A101:A104 B94:H105 B93:F93 B32:E36 F32:F39 B21:H31 B9:H16 A73:A77">
    <cfRule type="expression" dxfId="35" priority="1" stopIfTrue="1">
      <formula>$C9=""</formula>
    </cfRule>
    <cfRule type="expression" dxfId="34" priority="2" stopIfTrue="1">
      <formula>$G9&lt;&gt;""</formula>
    </cfRule>
  </conditionalFormatting>
  <conditionalFormatting sqref="F74 A17 F53:F61 G73:G79 D73:D79 G53:H72 B53:E72 E74:E79">
    <cfRule type="expression" dxfId="33" priority="3" stopIfTrue="1">
      <formula>$C17=""</formula>
    </cfRule>
    <cfRule type="expression" dxfId="32" priority="4" stopIfTrue="1">
      <formula>$D17&lt;&gt;""</formula>
    </cfRule>
  </conditionalFormatting>
  <conditionalFormatting sqref="A63:A64 A45:A46 A100 A22:A23 A18 A48 F75:F79 E48:E52 B46:C52 F46:F52 F62:F72">
    <cfRule type="expression" dxfId="31" priority="5" stopIfTrue="1">
      <formula>$C18=""</formula>
    </cfRule>
    <cfRule type="expression" dxfId="30" priority="6" stopIfTrue="1">
      <formula>$F18&lt;&gt;""</formula>
    </cfRule>
  </conditionalFormatting>
  <conditionalFormatting sqref="G46:H52">
    <cfRule type="expression" dxfId="29" priority="7" stopIfTrue="1">
      <formula>$H46=""</formula>
    </cfRule>
    <cfRule type="expression" dxfId="28" priority="8" stopIfTrue="1">
      <formula>#REF!&lt;&gt;""</formula>
    </cfRule>
    <cfRule type="expression" dxfId="27" priority="9" stopIfTrue="1">
      <formula>AND($I46="",$H46&lt;&gt;"")</formula>
    </cfRule>
  </conditionalFormatting>
  <conditionalFormatting sqref="A49">
    <cfRule type="expression" dxfId="26" priority="10" stopIfTrue="1">
      <formula>$H49=""</formula>
    </cfRule>
    <cfRule type="expression" dxfId="25" priority="11" stopIfTrue="1">
      <formula>$K49&lt;&gt;""</formula>
    </cfRule>
    <cfRule type="expression" dxfId="24" priority="12" stopIfTrue="1">
      <formula>AND($I49="",$H49&lt;&gt;"")</formula>
    </cfRule>
  </conditionalFormatting>
  <conditionalFormatting sqref="G17:H20 G80:H81 G88:H93 G32:H34">
    <cfRule type="expression" dxfId="23" priority="13" stopIfTrue="1">
      <formula>$H17=""</formula>
    </cfRule>
    <cfRule type="expression" dxfId="22" priority="14" stopIfTrue="1">
      <formula>#REF!&lt;&gt;""</formula>
    </cfRule>
    <cfRule type="expression" dxfId="21" priority="15" stopIfTrue="1">
      <formula>AND($M17="",$H17&lt;&gt;"")</formula>
    </cfRule>
  </conditionalFormatting>
  <conditionalFormatting sqref="I23 I82:I87 I35:I36 I94:I105 I25:I31">
    <cfRule type="expression" dxfId="20" priority="16" stopIfTrue="1">
      <formula>#REF!=""</formula>
    </cfRule>
    <cfRule type="expression" dxfId="19" priority="17" stopIfTrue="1">
      <formula>$D23&lt;&gt;""</formula>
    </cfRule>
  </conditionalFormatting>
  <conditionalFormatting sqref="B37:E38">
    <cfRule type="expression" dxfId="18" priority="18" stopIfTrue="1">
      <formula>$C37=""</formula>
    </cfRule>
    <cfRule type="expression" dxfId="17" priority="19" stopIfTrue="1">
      <formula>$G38&lt;&gt;""</formula>
    </cfRule>
  </conditionalFormatting>
  <conditionalFormatting sqref="G38:H39">
    <cfRule type="expression" dxfId="16" priority="20" stopIfTrue="1">
      <formula>$C37=""</formula>
    </cfRule>
    <cfRule type="expression" dxfId="15" priority="21" stopIfTrue="1">
      <formula>$G38&lt;&gt;""</formula>
    </cfRule>
  </conditionalFormatting>
  <conditionalFormatting sqref="I40:I41">
    <cfRule type="expression" dxfId="14" priority="22" stopIfTrue="1">
      <formula>#REF!=""</formula>
    </cfRule>
    <cfRule type="expression" dxfId="13" priority="23" stopIfTrue="1">
      <formula>$C40&lt;&gt;""</formula>
    </cfRule>
  </conditionalFormatting>
  <conditionalFormatting sqref="A28:A29">
    <cfRule type="expression" dxfId="12" priority="24" stopIfTrue="1">
      <formula>$G28=""</formula>
    </cfRule>
    <cfRule type="expression" dxfId="11" priority="25" stopIfTrue="1">
      <formula>#REF!&lt;&gt;""</formula>
    </cfRule>
    <cfRule type="expression" dxfId="10" priority="26" stopIfTrue="1">
      <formula>AND($H28="",$G28&lt;&gt;"")</formula>
    </cfRule>
  </conditionalFormatting>
  <conditionalFormatting sqref="B39:E39">
    <cfRule type="expression" dxfId="9" priority="27" stopIfTrue="1">
      <formula>$C39=""</formula>
    </cfRule>
    <cfRule type="expression" dxfId="8" priority="28" stopIfTrue="1">
      <formula>#REF!&lt;&gt;""</formula>
    </cfRule>
  </conditionalFormatting>
  <conditionalFormatting sqref="A47">
    <cfRule type="expression" dxfId="7" priority="29" stopIfTrue="1">
      <formula>$H47=""</formula>
    </cfRule>
    <cfRule type="expression" dxfId="6" priority="30" stopIfTrue="1">
      <formula>#REF!&lt;&gt;""</formula>
    </cfRule>
    <cfRule type="expression" dxfId="5" priority="31" stopIfTrue="1">
      <formula>AND(#REF!="",$H47&lt;&gt;"")</formula>
    </cfRule>
  </conditionalFormatting>
  <conditionalFormatting sqref="A105 A99 I80:I81 A79 I88:I93 A93 A25 A67 A61 A52 A44 I42:I45 I38:I39 A39 I32:I34 I9:I20 A7:I8 A16 A31:A33 A72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tabSelected="1" view="pageBreakPreview" zoomScale="90" zoomScaleSheetLayoutView="90" workbookViewId="0">
      <selection activeCell="E29" sqref="E29:E30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07" t="s">
        <v>280</v>
      </c>
      <c r="D1" s="208"/>
      <c r="E1" s="208"/>
      <c r="F1" s="26"/>
    </row>
    <row r="2" spans="1:9" ht="15.75">
      <c r="A2" s="27"/>
      <c r="B2" s="28"/>
      <c r="C2" s="208"/>
      <c r="D2" s="208"/>
      <c r="E2" s="208"/>
      <c r="F2" s="26"/>
    </row>
    <row r="3" spans="1:9" ht="15.75" customHeight="1">
      <c r="B3" s="28"/>
      <c r="C3" s="208"/>
      <c r="D3" s="208"/>
      <c r="E3" s="208"/>
      <c r="F3" s="26"/>
    </row>
    <row r="4" spans="1:9" ht="15.75">
      <c r="B4" s="27"/>
      <c r="C4" s="208"/>
      <c r="D4" s="208"/>
      <c r="E4" s="208"/>
      <c r="F4" s="26"/>
    </row>
    <row r="5" spans="1:9" ht="109.5" customHeight="1">
      <c r="B5" s="27"/>
      <c r="C5" s="208"/>
      <c r="D5" s="208"/>
      <c r="E5" s="208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12" t="s">
        <v>274</v>
      </c>
      <c r="B7" s="212"/>
      <c r="C7" s="212"/>
      <c r="D7" s="212"/>
      <c r="E7" s="212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09" t="s">
        <v>69</v>
      </c>
      <c r="B9" s="210" t="s">
        <v>70</v>
      </c>
      <c r="C9" s="209" t="s">
        <v>71</v>
      </c>
      <c r="D9" s="209"/>
      <c r="E9" s="209"/>
      <c r="F9" s="33"/>
      <c r="H9" s="34"/>
      <c r="I9" s="35"/>
    </row>
    <row r="10" spans="1:9" ht="36" customHeight="1">
      <c r="A10" s="209"/>
      <c r="B10" s="210"/>
      <c r="C10" s="23" t="s">
        <v>174</v>
      </c>
      <c r="D10" s="23" t="s">
        <v>175</v>
      </c>
      <c r="E10" s="23" t="s">
        <v>253</v>
      </c>
      <c r="F10" s="36"/>
      <c r="H10" s="35"/>
      <c r="I10" s="35"/>
    </row>
    <row r="11" spans="1:9" ht="15.75">
      <c r="A11" s="37" t="s">
        <v>54</v>
      </c>
      <c r="B11" s="38" t="s">
        <v>55</v>
      </c>
      <c r="C11" s="38" t="s">
        <v>56</v>
      </c>
      <c r="D11" s="38" t="s">
        <v>57</v>
      </c>
      <c r="E11" s="39">
        <v>5</v>
      </c>
      <c r="F11" s="36"/>
      <c r="H11" s="35"/>
      <c r="I11" s="35"/>
    </row>
    <row r="12" spans="1:9" ht="31.5">
      <c r="A12" s="63" t="s">
        <v>13</v>
      </c>
      <c r="B12" s="64" t="s">
        <v>14</v>
      </c>
      <c r="C12" s="65">
        <f>C18+C26+C31+C13</f>
        <v>1.8474111129762605E-13</v>
      </c>
      <c r="D12" s="65">
        <f>D18+D26+D31+D13</f>
        <v>0</v>
      </c>
      <c r="E12" s="65">
        <f>E18+E26+E31+E13</f>
        <v>0</v>
      </c>
      <c r="F12" s="40"/>
      <c r="G12" s="40"/>
      <c r="H12" s="40"/>
    </row>
    <row r="13" spans="1:9" s="41" customFormat="1" ht="31.5">
      <c r="A13" s="63" t="s">
        <v>15</v>
      </c>
      <c r="B13" s="64" t="s">
        <v>16</v>
      </c>
      <c r="C13" s="65">
        <f t="shared" ref="C13:E14" si="0">C14</f>
        <v>42.2</v>
      </c>
      <c r="D13" s="65">
        <f t="shared" si="0"/>
        <v>63.3</v>
      </c>
      <c r="E13" s="65">
        <f t="shared" si="0"/>
        <v>84.4</v>
      </c>
    </row>
    <row r="14" spans="1:9" s="41" customFormat="1" ht="31.5">
      <c r="A14" s="68" t="s">
        <v>17</v>
      </c>
      <c r="B14" s="69" t="s">
        <v>18</v>
      </c>
      <c r="C14" s="155">
        <f t="shared" si="0"/>
        <v>42.2</v>
      </c>
      <c r="D14" s="155">
        <f t="shared" si="0"/>
        <v>63.3</v>
      </c>
      <c r="E14" s="155">
        <f t="shared" si="0"/>
        <v>84.4</v>
      </c>
      <c r="F14" s="43"/>
    </row>
    <row r="15" spans="1:9" s="41" customFormat="1" ht="31.5">
      <c r="A15" s="68" t="s">
        <v>136</v>
      </c>
      <c r="B15" s="69" t="s">
        <v>137</v>
      </c>
      <c r="C15" s="65">
        <v>42.2</v>
      </c>
      <c r="D15" s="74">
        <v>63.3</v>
      </c>
      <c r="E15" s="75">
        <v>84.4</v>
      </c>
      <c r="F15" s="43"/>
    </row>
    <row r="16" spans="1:9" s="41" customFormat="1" ht="31.5">
      <c r="A16" s="68" t="s">
        <v>138</v>
      </c>
      <c r="B16" s="69" t="s">
        <v>139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140</v>
      </c>
      <c r="B17" s="69" t="s">
        <v>141</v>
      </c>
      <c r="C17" s="65"/>
      <c r="D17" s="47"/>
      <c r="E17" s="47"/>
    </row>
    <row r="18" spans="1:9" s="41" customFormat="1" ht="31.5">
      <c r="A18" s="63" t="s">
        <v>19</v>
      </c>
      <c r="B18" s="64" t="s">
        <v>42</v>
      </c>
      <c r="C18" s="65">
        <f>C19</f>
        <v>-42.2</v>
      </c>
      <c r="D18" s="65">
        <f>D19</f>
        <v>-63.3</v>
      </c>
      <c r="E18" s="65">
        <f>E19</f>
        <v>-84.4</v>
      </c>
      <c r="F18" s="44"/>
    </row>
    <row r="19" spans="1:9" s="41" customFormat="1" ht="47.25">
      <c r="A19" s="68" t="s">
        <v>142</v>
      </c>
      <c r="B19" s="69" t="s">
        <v>143</v>
      </c>
      <c r="C19" s="65">
        <f>C20+C22</f>
        <v>-42.2</v>
      </c>
      <c r="D19" s="65">
        <f>D20+D22</f>
        <v>-63.3</v>
      </c>
      <c r="E19" s="65">
        <f>E20+E22</f>
        <v>-84.4</v>
      </c>
      <c r="F19" s="43"/>
    </row>
    <row r="20" spans="1:9" s="41" customFormat="1" ht="47.25">
      <c r="A20" s="68" t="s">
        <v>20</v>
      </c>
      <c r="B20" s="69" t="s">
        <v>144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145</v>
      </c>
      <c r="B21" s="69" t="s">
        <v>146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21</v>
      </c>
      <c r="B22" s="69" t="s">
        <v>147</v>
      </c>
      <c r="C22" s="65">
        <f>C23</f>
        <v>-42.2</v>
      </c>
      <c r="D22" s="65">
        <f>D23</f>
        <v>-63.3</v>
      </c>
      <c r="E22" s="65">
        <f>E23</f>
        <v>-84.4</v>
      </c>
      <c r="F22" s="211"/>
      <c r="G22" s="211"/>
      <c r="H22" s="45"/>
      <c r="I22" s="46"/>
    </row>
    <row r="23" spans="1:9" ht="47.25">
      <c r="A23" s="68" t="s">
        <v>148</v>
      </c>
      <c r="B23" s="69" t="s">
        <v>149</v>
      </c>
      <c r="C23" s="66">
        <v>-42.2</v>
      </c>
      <c r="D23" s="66">
        <v>-63.3</v>
      </c>
      <c r="E23" s="66">
        <v>-84.4</v>
      </c>
      <c r="F23" s="48"/>
      <c r="G23" s="48"/>
      <c r="H23" s="45"/>
      <c r="I23" s="46"/>
    </row>
    <row r="24" spans="1:9" ht="15.75" customHeight="1">
      <c r="A24" s="68" t="s">
        <v>150</v>
      </c>
      <c r="B24" s="69" t="s">
        <v>151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22</v>
      </c>
      <c r="B25" s="64" t="s">
        <v>23</v>
      </c>
      <c r="C25" s="65"/>
      <c r="D25" s="65">
        <f>D26+D31</f>
        <v>0</v>
      </c>
      <c r="E25" s="65">
        <f>E26+E31</f>
        <v>0</v>
      </c>
      <c r="F25" s="48"/>
      <c r="G25" s="48"/>
      <c r="H25" s="45"/>
      <c r="I25" s="46"/>
    </row>
    <row r="26" spans="1:9" ht="15.75">
      <c r="A26" s="63" t="s">
        <v>24</v>
      </c>
      <c r="B26" s="64" t="s">
        <v>25</v>
      </c>
      <c r="C26" s="65">
        <f>C27</f>
        <v>-4950.3999999999996</v>
      </c>
      <c r="D26" s="42">
        <f t="shared" ref="C26:E28" si="1">D27</f>
        <v>-1537.9</v>
      </c>
      <c r="E26" s="42">
        <f t="shared" si="1"/>
        <v>-1524.9</v>
      </c>
      <c r="F26" s="48"/>
      <c r="G26" s="48"/>
      <c r="H26" s="45"/>
      <c r="I26" s="46"/>
    </row>
    <row r="27" spans="1:9" ht="15.75">
      <c r="A27" s="68" t="s">
        <v>26</v>
      </c>
      <c r="B27" s="69" t="s">
        <v>27</v>
      </c>
      <c r="C27" s="65">
        <f t="shared" si="1"/>
        <v>-4950.3999999999996</v>
      </c>
      <c r="D27" s="42">
        <f t="shared" si="1"/>
        <v>-1537.9</v>
      </c>
      <c r="E27" s="42">
        <f t="shared" si="1"/>
        <v>-1524.9</v>
      </c>
      <c r="F27" s="48"/>
      <c r="G27" s="48"/>
      <c r="H27" s="45"/>
      <c r="I27" s="46"/>
    </row>
    <row r="28" spans="1:9" ht="15.75" customHeight="1">
      <c r="A28" s="68" t="s">
        <v>28</v>
      </c>
      <c r="B28" s="69" t="s">
        <v>29</v>
      </c>
      <c r="C28" s="65">
        <f t="shared" si="1"/>
        <v>-4950.3999999999996</v>
      </c>
      <c r="D28" s="42">
        <f t="shared" si="1"/>
        <v>-1537.9</v>
      </c>
      <c r="E28" s="42">
        <f t="shared" si="1"/>
        <v>-1524.9</v>
      </c>
      <c r="F28" s="48"/>
      <c r="G28" s="48"/>
      <c r="H28" s="45"/>
      <c r="I28" s="46"/>
    </row>
    <row r="29" spans="1:9" ht="15.75" customHeight="1">
      <c r="A29" s="205" t="s">
        <v>152</v>
      </c>
      <c r="B29" s="206" t="s">
        <v>252</v>
      </c>
      <c r="C29" s="201">
        <v>-4950.3999999999996</v>
      </c>
      <c r="D29" s="203">
        <v>-1537.9</v>
      </c>
      <c r="E29" s="203">
        <v>-1524.9</v>
      </c>
    </row>
    <row r="30" spans="1:9">
      <c r="A30" s="205"/>
      <c r="B30" s="206"/>
      <c r="C30" s="202"/>
      <c r="D30" s="204"/>
      <c r="E30" s="204"/>
      <c r="F30" s="50"/>
    </row>
    <row r="31" spans="1:9" ht="15.75">
      <c r="A31" s="63" t="s">
        <v>30</v>
      </c>
      <c r="B31" s="64" t="s">
        <v>31</v>
      </c>
      <c r="C31" s="65">
        <f t="shared" ref="C31:E32" si="2">C32</f>
        <v>4950.3999999999996</v>
      </c>
      <c r="D31" s="66">
        <f t="shared" si="2"/>
        <v>1537.9</v>
      </c>
      <c r="E31" s="66">
        <f t="shared" si="2"/>
        <v>1524.9</v>
      </c>
    </row>
    <row r="32" spans="1:9" ht="15.75">
      <c r="A32" s="63" t="s">
        <v>32</v>
      </c>
      <c r="B32" s="69" t="s">
        <v>33</v>
      </c>
      <c r="C32" s="65">
        <f>C33</f>
        <v>4950.3999999999996</v>
      </c>
      <c r="D32" s="65">
        <f t="shared" si="2"/>
        <v>1537.9</v>
      </c>
      <c r="E32" s="65">
        <f t="shared" si="2"/>
        <v>1524.9</v>
      </c>
    </row>
    <row r="33" spans="1:5" ht="31.5">
      <c r="A33" s="63" t="s">
        <v>153</v>
      </c>
      <c r="B33" s="69" t="s">
        <v>34</v>
      </c>
      <c r="C33" s="156">
        <f>C34</f>
        <v>4950.3999999999996</v>
      </c>
      <c r="D33" s="156">
        <f>D34</f>
        <v>1537.9</v>
      </c>
      <c r="E33" s="156">
        <f>E34</f>
        <v>1524.9</v>
      </c>
    </row>
    <row r="34" spans="1:5" ht="31.5">
      <c r="A34" s="68" t="s">
        <v>154</v>
      </c>
      <c r="B34" s="69" t="s">
        <v>155</v>
      </c>
      <c r="C34" s="65">
        <v>4950.3999999999996</v>
      </c>
      <c r="D34" s="70">
        <v>1537.9</v>
      </c>
      <c r="E34" s="70">
        <v>1524.9</v>
      </c>
    </row>
    <row r="35" spans="1:5" ht="31.5">
      <c r="A35" s="63" t="s">
        <v>156</v>
      </c>
      <c r="B35" s="64" t="s">
        <v>157</v>
      </c>
      <c r="C35" s="65"/>
      <c r="D35" s="75"/>
      <c r="E35" s="75"/>
    </row>
    <row r="36" spans="1:5" ht="31.5">
      <c r="A36" s="63" t="s">
        <v>35</v>
      </c>
      <c r="B36" s="61" t="s">
        <v>36</v>
      </c>
      <c r="C36" s="67">
        <f>C42</f>
        <v>0</v>
      </c>
      <c r="D36" s="67">
        <f>D42</f>
        <v>0</v>
      </c>
      <c r="E36" s="67">
        <f>E42</f>
        <v>0</v>
      </c>
    </row>
    <row r="37" spans="1:5" ht="31.5">
      <c r="A37" s="68" t="s">
        <v>158</v>
      </c>
      <c r="B37" s="71" t="s">
        <v>159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160</v>
      </c>
      <c r="B38" s="71" t="s">
        <v>161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162</v>
      </c>
      <c r="B39" s="71" t="s">
        <v>163</v>
      </c>
      <c r="C39" s="65">
        <v>0</v>
      </c>
      <c r="D39" s="65">
        <v>0</v>
      </c>
      <c r="E39" s="65">
        <v>0</v>
      </c>
    </row>
    <row r="40" spans="1:5" ht="47.25">
      <c r="A40" s="68" t="s">
        <v>164</v>
      </c>
      <c r="B40" s="71" t="s">
        <v>165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166</v>
      </c>
      <c r="B41" s="71" t="s">
        <v>167</v>
      </c>
      <c r="C41" s="65">
        <v>0</v>
      </c>
      <c r="D41" s="65">
        <v>0</v>
      </c>
      <c r="E41" s="65">
        <v>0</v>
      </c>
    </row>
    <row r="42" spans="1:5" ht="31.5">
      <c r="A42" s="68" t="s">
        <v>168</v>
      </c>
      <c r="B42" s="71" t="s">
        <v>169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170</v>
      </c>
      <c r="B43" s="71" t="s">
        <v>171</v>
      </c>
      <c r="C43" s="65"/>
      <c r="D43" s="65"/>
      <c r="E43" s="65"/>
    </row>
    <row r="44" spans="1:5" ht="15.75">
      <c r="A44" s="73"/>
      <c r="B44" s="72" t="s">
        <v>37</v>
      </c>
      <c r="C44" s="65"/>
      <c r="D44" s="74"/>
      <c r="E44" s="75"/>
    </row>
    <row r="45" spans="1:5" ht="15.75">
      <c r="A45" s="73"/>
      <c r="B45" s="72" t="s">
        <v>38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1:E5"/>
    <mergeCell ref="A9:A10"/>
    <mergeCell ref="B9:B10"/>
    <mergeCell ref="C9:E9"/>
    <mergeCell ref="F22:G22"/>
    <mergeCell ref="A7:E7"/>
    <mergeCell ref="C29:C30"/>
    <mergeCell ref="D29:D30"/>
    <mergeCell ref="E29:E30"/>
    <mergeCell ref="A29:A30"/>
    <mergeCell ref="B29:B30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view="pageBreakPreview" workbookViewId="0">
      <selection activeCell="I19" sqref="I19:J19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07" t="s">
        <v>281</v>
      </c>
      <c r="G1" s="207"/>
      <c r="H1" s="207"/>
      <c r="I1" s="207"/>
      <c r="J1" s="207"/>
    </row>
    <row r="2" spans="1:10" ht="22.5" customHeight="1">
      <c r="B2" s="25"/>
      <c r="C2" s="25"/>
      <c r="D2" s="25"/>
      <c r="E2" s="25"/>
      <c r="F2" s="207"/>
      <c r="G2" s="207"/>
      <c r="H2" s="207"/>
      <c r="I2" s="207"/>
      <c r="J2" s="207"/>
    </row>
    <row r="3" spans="1:10" ht="24.75" customHeight="1">
      <c r="B3" s="25"/>
      <c r="C3" s="25"/>
      <c r="D3" s="25"/>
      <c r="E3" s="25"/>
      <c r="F3" s="207"/>
      <c r="G3" s="207"/>
      <c r="H3" s="207"/>
      <c r="I3" s="207"/>
      <c r="J3" s="207"/>
    </row>
    <row r="4" spans="1:10" ht="27.75" customHeight="1">
      <c r="B4" s="25"/>
      <c r="C4" s="25"/>
      <c r="D4" s="25"/>
      <c r="E4" s="25"/>
      <c r="F4" s="207"/>
      <c r="G4" s="207"/>
      <c r="H4" s="207"/>
      <c r="I4" s="207"/>
      <c r="J4" s="207"/>
    </row>
    <row r="5" spans="1:10" ht="79.5" customHeight="1">
      <c r="B5" s="27"/>
      <c r="C5" s="27"/>
      <c r="D5" s="27"/>
      <c r="E5" s="27"/>
      <c r="F5" s="207"/>
      <c r="G5" s="207"/>
      <c r="H5" s="207"/>
      <c r="I5" s="207"/>
      <c r="J5" s="207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12" t="s">
        <v>275</v>
      </c>
      <c r="B8" s="212"/>
      <c r="C8" s="212"/>
      <c r="D8" s="212"/>
      <c r="E8" s="212"/>
      <c r="F8" s="212"/>
      <c r="G8" s="212"/>
      <c r="H8" s="212"/>
      <c r="I8" s="212"/>
      <c r="J8" s="212"/>
    </row>
    <row r="10" spans="1:10" ht="19.5" customHeight="1">
      <c r="A10" s="232" t="s">
        <v>72</v>
      </c>
      <c r="B10" s="233" t="s">
        <v>73</v>
      </c>
      <c r="C10" s="233"/>
      <c r="D10" s="233"/>
      <c r="E10" s="233"/>
      <c r="F10" s="234" t="s">
        <v>74</v>
      </c>
      <c r="G10" s="234"/>
      <c r="H10" s="234"/>
      <c r="I10" s="234"/>
      <c r="J10" s="234"/>
    </row>
    <row r="11" spans="1:10" ht="18.75" customHeight="1">
      <c r="A11" s="232"/>
      <c r="B11" s="233"/>
      <c r="C11" s="233"/>
      <c r="D11" s="233"/>
      <c r="E11" s="233"/>
      <c r="F11" s="60" t="s">
        <v>174</v>
      </c>
      <c r="G11" s="235" t="s">
        <v>175</v>
      </c>
      <c r="H11" s="236"/>
      <c r="I11" s="234" t="s">
        <v>253</v>
      </c>
      <c r="J11" s="234"/>
    </row>
    <row r="12" spans="1:10" ht="17.25" customHeight="1">
      <c r="A12" s="53">
        <v>1</v>
      </c>
      <c r="B12" s="228" t="s">
        <v>16</v>
      </c>
      <c r="C12" s="229"/>
      <c r="D12" s="229"/>
      <c r="E12" s="230"/>
      <c r="F12" s="157">
        <f>F14</f>
        <v>0</v>
      </c>
      <c r="G12" s="231">
        <f>G14</f>
        <v>0</v>
      </c>
      <c r="H12" s="225"/>
      <c r="I12" s="231">
        <f>I14</f>
        <v>0</v>
      </c>
      <c r="J12" s="225"/>
    </row>
    <row r="13" spans="1:10" ht="38.25" customHeight="1">
      <c r="A13" s="53"/>
      <c r="B13" s="221" t="s">
        <v>39</v>
      </c>
      <c r="C13" s="222"/>
      <c r="D13" s="222"/>
      <c r="E13" s="223"/>
      <c r="F13" s="54"/>
      <c r="G13" s="226"/>
      <c r="H13" s="227"/>
      <c r="I13" s="226"/>
      <c r="J13" s="227"/>
    </row>
    <row r="14" spans="1:10" ht="33.75" customHeight="1">
      <c r="A14" s="53"/>
      <c r="B14" s="221" t="s">
        <v>40</v>
      </c>
      <c r="C14" s="222"/>
      <c r="D14" s="222"/>
      <c r="E14" s="223"/>
      <c r="F14" s="54"/>
      <c r="G14" s="226"/>
      <c r="H14" s="227"/>
      <c r="I14" s="226"/>
      <c r="J14" s="227"/>
    </row>
    <row r="15" spans="1:10" ht="43.5" customHeight="1">
      <c r="A15" s="53"/>
      <c r="B15" s="221" t="s">
        <v>41</v>
      </c>
      <c r="C15" s="222"/>
      <c r="D15" s="222"/>
      <c r="E15" s="223"/>
      <c r="F15" s="54"/>
      <c r="G15" s="226"/>
      <c r="H15" s="227"/>
      <c r="I15" s="226"/>
      <c r="J15" s="227"/>
    </row>
    <row r="16" spans="1:10" ht="46.5" customHeight="1">
      <c r="A16" s="53"/>
      <c r="B16" s="228" t="s">
        <v>42</v>
      </c>
      <c r="C16" s="229"/>
      <c r="D16" s="229"/>
      <c r="E16" s="230"/>
      <c r="F16" s="54">
        <f>F19</f>
        <v>-42.2</v>
      </c>
      <c r="G16" s="226">
        <f>G19</f>
        <v>-63.3</v>
      </c>
      <c r="H16" s="217"/>
      <c r="I16" s="226">
        <f>I19</f>
        <v>-84.4</v>
      </c>
      <c r="J16" s="217"/>
    </row>
    <row r="17" spans="1:10" ht="16.5" customHeight="1">
      <c r="A17" s="53"/>
      <c r="B17" s="221" t="s">
        <v>39</v>
      </c>
      <c r="C17" s="222"/>
      <c r="D17" s="222"/>
      <c r="E17" s="223"/>
      <c r="F17" s="54"/>
      <c r="G17" s="226"/>
      <c r="H17" s="227"/>
      <c r="I17" s="226"/>
      <c r="J17" s="227"/>
    </row>
    <row r="18" spans="1:10" ht="30" customHeight="1">
      <c r="A18" s="53"/>
      <c r="B18" s="221" t="s">
        <v>40</v>
      </c>
      <c r="C18" s="222"/>
      <c r="D18" s="222"/>
      <c r="E18" s="223"/>
      <c r="F18" s="157"/>
      <c r="G18" s="224"/>
      <c r="H18" s="225"/>
      <c r="I18" s="226"/>
      <c r="J18" s="227"/>
    </row>
    <row r="19" spans="1:10" ht="51" customHeight="1">
      <c r="A19" s="53"/>
      <c r="B19" s="221" t="s">
        <v>41</v>
      </c>
      <c r="C19" s="222"/>
      <c r="D19" s="222"/>
      <c r="E19" s="223"/>
      <c r="F19" s="157">
        <v>-42.2</v>
      </c>
      <c r="G19" s="224">
        <v>-63.3</v>
      </c>
      <c r="H19" s="225"/>
      <c r="I19" s="226">
        <v>-84.4</v>
      </c>
      <c r="J19" s="227"/>
    </row>
    <row r="20" spans="1:10" ht="16.5">
      <c r="A20" s="55"/>
      <c r="B20" s="219"/>
      <c r="C20" s="219"/>
      <c r="D20" s="219"/>
      <c r="E20" s="219"/>
      <c r="F20" s="56"/>
      <c r="G20" s="220"/>
      <c r="H20" s="220"/>
      <c r="I20" s="220"/>
      <c r="J20" s="220"/>
    </row>
    <row r="21" spans="1:10" ht="16.5">
      <c r="A21" s="53"/>
      <c r="B21" s="214"/>
      <c r="C21" s="214"/>
      <c r="D21" s="214"/>
      <c r="E21" s="214"/>
      <c r="F21" s="54"/>
      <c r="G21" s="213"/>
      <c r="H21" s="213"/>
      <c r="I21" s="213"/>
      <c r="J21" s="213"/>
    </row>
    <row r="22" spans="1:10" ht="16.5">
      <c r="A22" s="53"/>
      <c r="B22" s="214"/>
      <c r="C22" s="214"/>
      <c r="D22" s="214"/>
      <c r="E22" s="214"/>
      <c r="F22" s="54"/>
      <c r="G22" s="213"/>
      <c r="H22" s="213"/>
      <c r="I22" s="213"/>
      <c r="J22" s="213"/>
    </row>
    <row r="23" spans="1:10" ht="16.5">
      <c r="A23" s="53"/>
      <c r="B23" s="218"/>
      <c r="C23" s="218"/>
      <c r="D23" s="218"/>
      <c r="E23" s="218"/>
      <c r="F23" s="54"/>
      <c r="G23" s="213"/>
      <c r="H23" s="213"/>
      <c r="I23" s="213"/>
      <c r="J23" s="213"/>
    </row>
    <row r="24" spans="1:10" ht="16.5">
      <c r="A24" s="53"/>
      <c r="B24" s="218"/>
      <c r="C24" s="218"/>
      <c r="D24" s="218"/>
      <c r="E24" s="218"/>
      <c r="F24" s="57"/>
      <c r="G24" s="213"/>
      <c r="H24" s="213"/>
      <c r="I24" s="213"/>
      <c r="J24" s="213"/>
    </row>
    <row r="25" spans="1:10" ht="16.5" customHeight="1">
      <c r="A25" s="53"/>
      <c r="B25" s="214"/>
      <c r="C25" s="214"/>
      <c r="D25" s="214"/>
      <c r="E25" s="214"/>
      <c r="F25" s="57"/>
      <c r="G25" s="213"/>
      <c r="H25" s="213"/>
      <c r="I25" s="213"/>
      <c r="J25" s="213"/>
    </row>
    <row r="26" spans="1:10" ht="16.5">
      <c r="A26" s="53"/>
      <c r="B26" s="214"/>
      <c r="C26" s="214"/>
      <c r="D26" s="214"/>
      <c r="E26" s="214"/>
      <c r="F26" s="57"/>
      <c r="G26" s="213"/>
      <c r="H26" s="213"/>
      <c r="I26" s="213"/>
      <c r="J26" s="213"/>
    </row>
    <row r="27" spans="1:10" ht="16.5" customHeight="1">
      <c r="A27" s="58"/>
      <c r="B27" s="215" t="s">
        <v>65</v>
      </c>
      <c r="C27" s="215"/>
      <c r="D27" s="215"/>
      <c r="E27" s="215"/>
      <c r="F27" s="59">
        <f>F12+F16</f>
        <v>-42.2</v>
      </c>
      <c r="G27" s="216">
        <f>G12+G16</f>
        <v>-63.3</v>
      </c>
      <c r="H27" s="217"/>
      <c r="I27" s="216">
        <f>I12+I16</f>
        <v>-84.4</v>
      </c>
      <c r="J27" s="217"/>
    </row>
  </sheetData>
  <mergeCells count="55">
    <mergeCell ref="F1:J5"/>
    <mergeCell ref="A10:A11"/>
    <mergeCell ref="B10:E11"/>
    <mergeCell ref="F10:J10"/>
    <mergeCell ref="G11:H11"/>
    <mergeCell ref="I11:J11"/>
    <mergeCell ref="B12:E12"/>
    <mergeCell ref="G12:H12"/>
    <mergeCell ref="I12:J12"/>
    <mergeCell ref="A8:J8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  <mergeCell ref="B21:E21"/>
    <mergeCell ref="G21:H21"/>
    <mergeCell ref="I21:J21"/>
    <mergeCell ref="B27:E27"/>
    <mergeCell ref="G27:H27"/>
    <mergeCell ref="I27:J27"/>
    <mergeCell ref="B22:E22"/>
    <mergeCell ref="G22:H22"/>
    <mergeCell ref="I22:J22"/>
    <mergeCell ref="B25:E25"/>
    <mergeCell ref="G25:H25"/>
    <mergeCell ref="I25:J25"/>
    <mergeCell ref="B23:E23"/>
    <mergeCell ref="G23:H23"/>
    <mergeCell ref="I23:J23"/>
    <mergeCell ref="B24:E24"/>
    <mergeCell ref="G24:H24"/>
    <mergeCell ref="I24:J24"/>
    <mergeCell ref="B26:E26"/>
    <mergeCell ref="G26:H26"/>
    <mergeCell ref="I26:J26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2023-03-13T12:47:33Z</cp:lastPrinted>
  <dcterms:created xsi:type="dcterms:W3CDTF">2006-09-16T00:00:00Z</dcterms:created>
  <dcterms:modified xsi:type="dcterms:W3CDTF">2023-05-03T05:18:49Z</dcterms:modified>
</cp:coreProperties>
</file>